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RESUPUESTO 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Luis Hernan Vargas Forero</author>
  </authors>
  <commentList>
    <comment ref="F115" authorId="0">
      <text>
        <r>
          <rPr>
            <b/>
            <sz val="9"/>
            <rFont val="Tahoma"/>
            <family val="2"/>
          </rPr>
          <t>LAS PRETENCIONES DEL PRESUPUESTO DE JURIDICA ASCIENDEN A  $16´884.397.634</t>
        </r>
      </text>
    </comment>
  </commentList>
</comments>
</file>

<file path=xl/sharedStrings.xml><?xml version="1.0" encoding="utf-8"?>
<sst xmlns="http://schemas.openxmlformats.org/spreadsheetml/2006/main" count="403" uniqueCount="291">
  <si>
    <t>ID:</t>
  </si>
  <si>
    <t>RENTAS PROPIAS</t>
  </si>
  <si>
    <t>INGRESOS CORRIENTES</t>
  </si>
  <si>
    <t>INGRESOS NO TRIBUTARIOS</t>
  </si>
  <si>
    <t>Venta de Bienes y Servicios</t>
  </si>
  <si>
    <t>RECURSOS DE CAPITAL</t>
  </si>
  <si>
    <t>Intereses</t>
  </si>
  <si>
    <t>OTROS RECURSOS DE CAPITAL</t>
  </si>
  <si>
    <t>POSPRE</t>
  </si>
  <si>
    <t>AREA FUNCIONAL</t>
  </si>
  <si>
    <t>PROGRAMA PRESUPUESTARIO</t>
  </si>
  <si>
    <t>FONDO</t>
  </si>
  <si>
    <t>CONCEPTO</t>
  </si>
  <si>
    <t>Arrendamientos</t>
  </si>
  <si>
    <t>ID: 1</t>
  </si>
  <si>
    <t>ID: 1:2</t>
  </si>
  <si>
    <t>ID: 1:2-A</t>
  </si>
  <si>
    <t>Rentas Contractuales</t>
  </si>
  <si>
    <t>ID: 1:2-A2</t>
  </si>
  <si>
    <t>ID: 1:2-A2-01</t>
  </si>
  <si>
    <t>ID: 1:2-A2-02</t>
  </si>
  <si>
    <t>ID: 1:2-A2-03</t>
  </si>
  <si>
    <t>ID:1:2-B</t>
  </si>
  <si>
    <t>CONTRATOS Y CONVENIOS</t>
  </si>
  <si>
    <t>ID:1:2-B3</t>
  </si>
  <si>
    <t>ID:1:2-B3-01</t>
  </si>
  <si>
    <t>ID: 2</t>
  </si>
  <si>
    <t>ID: 2:1</t>
  </si>
  <si>
    <t>ID: 1:2-03</t>
  </si>
  <si>
    <t>ID: 1:2-03-01</t>
  </si>
  <si>
    <t>ID: 2:1-01-01</t>
  </si>
  <si>
    <t>ID: 2:1-01</t>
  </si>
  <si>
    <t>Otros</t>
  </si>
  <si>
    <t>ID: 2:7</t>
  </si>
  <si>
    <t>ID: 2:7-01</t>
  </si>
  <si>
    <t>ID: 2:7-01-02</t>
  </si>
  <si>
    <t>TOTAL RECURSOS PROPIOS</t>
  </si>
  <si>
    <t>1-0300</t>
  </si>
  <si>
    <t>SECCIÓN PRESUPUESTAL 1207</t>
  </si>
  <si>
    <t>Venta de servicios de protección social</t>
  </si>
  <si>
    <t>Pensiones asistenciales</t>
  </si>
  <si>
    <t>Contratos  y convenios municipales</t>
  </si>
  <si>
    <t>Contratos y convenios municipios departamento cundinamarca</t>
  </si>
  <si>
    <t>Otros ingresos</t>
  </si>
  <si>
    <t>Otros  ingresos</t>
  </si>
  <si>
    <t>Rendimientos financieros</t>
  </si>
  <si>
    <t>BENEFICENCIA DE  CUNDINAMARCA</t>
  </si>
  <si>
    <t>VALOR</t>
  </si>
  <si>
    <t>TOTAL  INGRESOS BENEFICENCIA DE CUNDINAMARCA</t>
  </si>
  <si>
    <t>Ventas de Activos</t>
  </si>
  <si>
    <t>ID: 2:7-01-03</t>
  </si>
  <si>
    <t>Recuperación cartera</t>
  </si>
  <si>
    <t>INGRESOS  VIGENCIA 2020</t>
  </si>
  <si>
    <t>BENEFICENCIA  DE CUNDINAMARCA</t>
  </si>
  <si>
    <t>GASTOS DE FUNCIONAMIENTO</t>
  </si>
  <si>
    <t>PRESUPUESTO 2020</t>
  </si>
  <si>
    <t>GD:</t>
  </si>
  <si>
    <t xml:space="preserve">GASTOS </t>
  </si>
  <si>
    <t>GD:1</t>
  </si>
  <si>
    <t>GD:1:1</t>
  </si>
  <si>
    <t>GASTOS DE PERSONAL</t>
  </si>
  <si>
    <t>GD:1:1-01</t>
  </si>
  <si>
    <t>Servicios personales asociados a nómina</t>
  </si>
  <si>
    <t>GD:1:1-01-01</t>
  </si>
  <si>
    <t>1.1.1.1</t>
  </si>
  <si>
    <t>Sueldo personal de nómina</t>
  </si>
  <si>
    <t>GD:1:1-01-02</t>
  </si>
  <si>
    <t>1.1.1.5</t>
  </si>
  <si>
    <t>Indemnización por vacaciones</t>
  </si>
  <si>
    <t>GD:1:1-01-03</t>
  </si>
  <si>
    <t>1.1.1.3</t>
  </si>
  <si>
    <t>Horas extras y días festivos</t>
  </si>
  <si>
    <t>GD:1:1-01-04</t>
  </si>
  <si>
    <t>1.1.1.4</t>
  </si>
  <si>
    <t>Prima técnica</t>
  </si>
  <si>
    <t>GD:1:1-01-05</t>
  </si>
  <si>
    <t>Vaciones</t>
  </si>
  <si>
    <t>GD:1:1-02</t>
  </si>
  <si>
    <t>Otros gastos por servicios personales</t>
  </si>
  <si>
    <t>GD:1:1-02-02</t>
  </si>
  <si>
    <t>1.1.1.25</t>
  </si>
  <si>
    <t>Sobresueldo 20%</t>
  </si>
  <si>
    <t>GD:1:1-02-04</t>
  </si>
  <si>
    <t>Bonificacion especial  de recreacion</t>
  </si>
  <si>
    <t>GD:1:1-02-06</t>
  </si>
  <si>
    <t>Prima anual de servicios</t>
  </si>
  <si>
    <t>GD:1:1-02-08</t>
  </si>
  <si>
    <t>Prima de vacaciones</t>
  </si>
  <si>
    <t>GD:1:1-02-09</t>
  </si>
  <si>
    <t>Prima de navidad</t>
  </si>
  <si>
    <t>GD:1:1-02-13</t>
  </si>
  <si>
    <t>1.1.2</t>
  </si>
  <si>
    <t xml:space="preserve">Indemnizaciones </t>
  </si>
  <si>
    <t>GD:1:1-02-14</t>
  </si>
  <si>
    <t>Pago por reconocimiento</t>
  </si>
  <si>
    <t>GD:1:1-02-15</t>
  </si>
  <si>
    <t>1.1.1.14</t>
  </si>
  <si>
    <t>Subsidio de alimentacion</t>
  </si>
  <si>
    <t>GD:1:1-02-16</t>
  </si>
  <si>
    <t>Bonificacion por servicios prestados</t>
  </si>
  <si>
    <t>GD:1:1-03</t>
  </si>
  <si>
    <t>Servicios personales indirectos</t>
  </si>
  <si>
    <t>GD:1:1-03-03</t>
  </si>
  <si>
    <t>1.1.3.4</t>
  </si>
  <si>
    <t xml:space="preserve">Remuneración servicios  técnicos </t>
  </si>
  <si>
    <t>GD:1:1-03-10</t>
  </si>
  <si>
    <t>1.1.3.1</t>
  </si>
  <si>
    <t>Honorarios Profesionales</t>
  </si>
  <si>
    <t>GD:1:1-03-17</t>
  </si>
  <si>
    <t>1.1.3.7</t>
  </si>
  <si>
    <t>Gastos de procesos de selección de carrera administrativa</t>
  </si>
  <si>
    <t>GD:1:1-04</t>
  </si>
  <si>
    <t>Contribuciones inherentes a la nómina del sector privado</t>
  </si>
  <si>
    <t>GD:1:1-04-02</t>
  </si>
  <si>
    <t xml:space="preserve">1.1.4.2.1.4.1 </t>
  </si>
  <si>
    <t>Cesantías e intereses Fondos Privados</t>
  </si>
  <si>
    <t>GD:1:1-04-03</t>
  </si>
  <si>
    <t>1.1.4.2.1.4.2</t>
  </si>
  <si>
    <t>Aporte de prevención social  - Salud</t>
  </si>
  <si>
    <t>GD:1:1-04-04</t>
  </si>
  <si>
    <t>1.1.4.2.1.4.3</t>
  </si>
  <si>
    <t>Aporte de prevención social - Pensión</t>
  </si>
  <si>
    <t>GD:1:1-04-05</t>
  </si>
  <si>
    <t>1.1.4.2.1.4.4</t>
  </si>
  <si>
    <t>Aporte prevision social ARL</t>
  </si>
  <si>
    <t>GD:1:1-05</t>
  </si>
  <si>
    <t>Contribuciones inherentes a la nómina del sector público</t>
  </si>
  <si>
    <t>GD:1:1-05-07</t>
  </si>
  <si>
    <t>1.1.4.1.1.2.1</t>
  </si>
  <si>
    <t>GD:1:1-05-09</t>
  </si>
  <si>
    <t>1.1.4.1.1.4.1</t>
  </si>
  <si>
    <t>Cesantias Fondo Nacional de Ahorro</t>
  </si>
  <si>
    <t>GD:1:1-06</t>
  </si>
  <si>
    <t>Aportes parafiscales</t>
  </si>
  <si>
    <t>GD:1:1-06-01</t>
  </si>
  <si>
    <t>1.1.4.3.1.1</t>
  </si>
  <si>
    <r>
      <t xml:space="preserve">Servicio </t>
    </r>
    <r>
      <rPr>
        <b/>
        <sz val="12"/>
        <rFont val="Arial"/>
        <family val="2"/>
      </rPr>
      <t>n</t>
    </r>
    <r>
      <rPr>
        <sz val="12"/>
        <rFont val="Arial"/>
        <family val="2"/>
      </rPr>
      <t>acional de aprendizaje "SENA"</t>
    </r>
  </si>
  <si>
    <t>GD:1:1-06-02</t>
  </si>
  <si>
    <t>1.1.4.3.2.1</t>
  </si>
  <si>
    <t>Instituto colombiano de bienestar familiar I.C.B.F.</t>
  </si>
  <si>
    <t>GD:1:1-06-04</t>
  </si>
  <si>
    <t>1.1.4.3.4.1</t>
  </si>
  <si>
    <t>Aporte caja de compensacion familiar</t>
  </si>
  <si>
    <t>TOTAL  GASTOS DE PERSONAL</t>
  </si>
  <si>
    <t>GD:1:2</t>
  </si>
  <si>
    <t>GASTOS GENERALES</t>
  </si>
  <si>
    <t>GD:1:2-01</t>
  </si>
  <si>
    <t>Adquisición de bienes</t>
  </si>
  <si>
    <t>GD:1:2-01-01</t>
  </si>
  <si>
    <t>1.2.1.1</t>
  </si>
  <si>
    <t>Compra de equipos</t>
  </si>
  <si>
    <t>GD:1:2-01-02</t>
  </si>
  <si>
    <t>1.2.1.2</t>
  </si>
  <si>
    <t>Materiales y suministros</t>
  </si>
  <si>
    <t>GD:1:2-01-03</t>
  </si>
  <si>
    <t>1.2.1.9</t>
  </si>
  <si>
    <t>Gastos varios e imprevistos</t>
  </si>
  <si>
    <t>GD:1:2-02</t>
  </si>
  <si>
    <t>Adquisición de servicio</t>
  </si>
  <si>
    <t>GD:1:2-02-01</t>
  </si>
  <si>
    <t>1.2.2.11</t>
  </si>
  <si>
    <t xml:space="preserve">Mantenimiento </t>
  </si>
  <si>
    <t>GD:1:2-02-04</t>
  </si>
  <si>
    <t>1.2.2.19</t>
  </si>
  <si>
    <t>Gastos Computador</t>
  </si>
  <si>
    <t>GD:1:2-02-05</t>
  </si>
  <si>
    <t>Administración edificios e inmuebles</t>
  </si>
  <si>
    <t>GD:1:2-02-09</t>
  </si>
  <si>
    <t>1.2.2.5</t>
  </si>
  <si>
    <t>GD:1:2-02-11</t>
  </si>
  <si>
    <t>1.2.2.8.1</t>
  </si>
  <si>
    <t>Viáticos y gastos de viaje</t>
  </si>
  <si>
    <t>GD:1:2-02-12</t>
  </si>
  <si>
    <t>1.2.2.2</t>
  </si>
  <si>
    <t>Impresos y publicaciones</t>
  </si>
  <si>
    <t>GD:1:2-02-15</t>
  </si>
  <si>
    <t>Combustible</t>
  </si>
  <si>
    <t>GD:1:2-02-16</t>
  </si>
  <si>
    <t>1.2.2.3.4</t>
  </si>
  <si>
    <t>Seguros</t>
  </si>
  <si>
    <t>GD:1:2-02-17</t>
  </si>
  <si>
    <t>Comunicaciones y transporte</t>
  </si>
  <si>
    <t>GD:1:2-02-18</t>
  </si>
  <si>
    <t>Gastos de protocolo</t>
  </si>
  <si>
    <t>GD:1:2-02-20</t>
  </si>
  <si>
    <t>1.2.4</t>
  </si>
  <si>
    <t>Gastos programa de seguridad y salud en el trabajo</t>
  </si>
  <si>
    <t>GD:1:2-02-30</t>
  </si>
  <si>
    <t>Organización archivo general y biblioteca</t>
  </si>
  <si>
    <t>GD:1:2-02-40</t>
  </si>
  <si>
    <t>Gastos recuperacion cartera</t>
  </si>
  <si>
    <t>GD:1:2-02-42</t>
  </si>
  <si>
    <t xml:space="preserve">Gastos bancarios </t>
  </si>
  <si>
    <t>GD:1:2-02-43</t>
  </si>
  <si>
    <t>1.2.2.6.3</t>
  </si>
  <si>
    <t>Servicios públicos- Acueducto</t>
  </si>
  <si>
    <t>GD:1:2-02-44</t>
  </si>
  <si>
    <t>1.2.2.6.1</t>
  </si>
  <si>
    <t>Servicios públicos- Energía</t>
  </si>
  <si>
    <t>GD:1:2-02-45</t>
  </si>
  <si>
    <t>1.2.2.6.2</t>
  </si>
  <si>
    <t>Servicios públicos - teléfono</t>
  </si>
  <si>
    <t>GD:1:2-02-46</t>
  </si>
  <si>
    <t>1.2.2.6.4</t>
  </si>
  <si>
    <t>Servicios públicos - Gas</t>
  </si>
  <si>
    <t>GD:1:2-02-49</t>
  </si>
  <si>
    <t>Vigilancia y aseo</t>
  </si>
  <si>
    <t>GR:1:2-02-50</t>
  </si>
  <si>
    <t>Gastos peajes</t>
  </si>
  <si>
    <t>GD:1:2-02-62</t>
  </si>
  <si>
    <t>Comisiones</t>
  </si>
  <si>
    <t>GD:1:2-02-63</t>
  </si>
  <si>
    <t>Devoluciones</t>
  </si>
  <si>
    <t>GD:1:2-03</t>
  </si>
  <si>
    <t>Otros gastos adquisición de servicios</t>
  </si>
  <si>
    <t>GD:1:2-03-01</t>
  </si>
  <si>
    <t>Gastos de bienestar social</t>
  </si>
  <si>
    <t>GD:1:2-03-02</t>
  </si>
  <si>
    <t>1.2.2.1</t>
  </si>
  <si>
    <t>Capacitación</t>
  </si>
  <si>
    <t>GD:1:2-04</t>
  </si>
  <si>
    <t>Impuestos, tasas y multas</t>
  </si>
  <si>
    <t>GD:1:2-04-01</t>
  </si>
  <si>
    <t>1.2.2.4</t>
  </si>
  <si>
    <t>GD:1:2-04-04</t>
  </si>
  <si>
    <t>Avaluos</t>
  </si>
  <si>
    <t>TOTAL GASTOS GENERALES</t>
  </si>
  <si>
    <t>GD:1:3</t>
  </si>
  <si>
    <t>TRANSFERENCIAS CORRIENTES</t>
  </si>
  <si>
    <t>GD:1:3-01</t>
  </si>
  <si>
    <t>Transferencia al sector público</t>
  </si>
  <si>
    <t>GD:1:3-01-07</t>
  </si>
  <si>
    <t>1.3.6.5</t>
  </si>
  <si>
    <t>cuota de fiscalizacion</t>
  </si>
  <si>
    <t>GD:1:3-03</t>
  </si>
  <si>
    <t>Otras Transferencias</t>
  </si>
  <si>
    <t>GD:1:3-03-01</t>
  </si>
  <si>
    <t>1.3.19</t>
  </si>
  <si>
    <t>Créditos judiciales, laudos arbitrales, sentencias y conciliaciones</t>
  </si>
  <si>
    <t>GD:1:3-03-04</t>
  </si>
  <si>
    <t>Peritos Costas y gastos judiciales</t>
  </si>
  <si>
    <t>GD:1:3-03-11</t>
  </si>
  <si>
    <t>1.3.25</t>
  </si>
  <si>
    <t>Aporte sindical</t>
  </si>
  <si>
    <t>GD:1:3-03-14</t>
  </si>
  <si>
    <t>Pago pasivo exigible</t>
  </si>
  <si>
    <t xml:space="preserve">TOTAL TRANSFERENCIAS  </t>
  </si>
  <si>
    <t>TOTAL GASTOS DE FUNCIONAMIENTO</t>
  </si>
  <si>
    <t>BENEFICENCIA DE CUNDINAMARCA</t>
  </si>
  <si>
    <t>POS PRE 
 (CÓDIGO PLAN)</t>
  </si>
  <si>
    <t>AREA FUNCIONAL   (CODIGO FUT)</t>
  </si>
  <si>
    <t>PROGRAMA PRESUPUESTARIO (SPC+PRODUCTO)</t>
  </si>
  <si>
    <t>PRODUCTO</t>
  </si>
  <si>
    <t>CODIGO META</t>
  </si>
  <si>
    <t>TIPO DE META</t>
  </si>
  <si>
    <t>META CUATRIENIO</t>
  </si>
  <si>
    <t>UNIDAD MEDIDA</t>
  </si>
  <si>
    <t>META ACUMULADA</t>
  </si>
  <si>
    <t>META VIGENCIA</t>
  </si>
  <si>
    <t>GD:4</t>
  </si>
  <si>
    <t>GASTOS DE INVERSIÓN - UNIDOS PODEMOS MÁS</t>
  </si>
  <si>
    <t>EJE - TEJIDO SOCIAL</t>
  </si>
  <si>
    <t>08</t>
  </si>
  <si>
    <t>PROGRAMA - ENVEJECIMIENTO ACTIVO Y VEJEZ</t>
  </si>
  <si>
    <t>038</t>
  </si>
  <si>
    <t>Resultado</t>
  </si>
  <si>
    <r>
      <rPr>
        <b/>
        <sz val="12"/>
        <rFont val="Arial"/>
        <family val="2"/>
      </rPr>
      <t>META RESULTADO -</t>
    </r>
    <r>
      <rPr>
        <sz val="12"/>
        <rFont val="Arial"/>
        <family val="2"/>
      </rPr>
      <t xml:space="preserve"> Disminuir en 5.500 adultos mayores el abandono social</t>
    </r>
  </si>
  <si>
    <t>Num</t>
  </si>
  <si>
    <t>02</t>
  </si>
  <si>
    <t>SUBPROGRAMA - ENVEJECIMIENTO Y VEJEZ CON ATENCIÓN Y PROTECCIÓN</t>
  </si>
  <si>
    <t>Producto</t>
  </si>
  <si>
    <r>
      <rPr>
        <b/>
        <sz val="12"/>
        <rFont val="Arial"/>
        <family val="2"/>
      </rPr>
      <t>META PRODUCTO -</t>
    </r>
    <r>
      <rPr>
        <sz val="12"/>
        <rFont val="Arial"/>
        <family val="2"/>
      </rPr>
      <t xml:space="preserve"> Proteger anualmente 650 Adultos Mayores mediante la implementación del modelo terapéutico en los centros de la Beneficencia, para el restablecimiento de sus derechos vulnerados</t>
    </r>
  </si>
  <si>
    <r>
      <rPr>
        <b/>
        <sz val="12"/>
        <rFont val="Arial"/>
        <family val="2"/>
      </rPr>
      <t>PROYECTO -</t>
    </r>
    <r>
      <rPr>
        <sz val="12"/>
        <rFont val="Arial"/>
        <family val="2"/>
      </rPr>
      <t xml:space="preserve"> Protección social a personas adultas mayores en centros de la Beneficencia de Cundinamarca</t>
    </r>
  </si>
  <si>
    <t>GD:4:2-08-02-282</t>
  </si>
  <si>
    <t>A.14.4</t>
  </si>
  <si>
    <t>04</t>
  </si>
  <si>
    <r>
      <rPr>
        <b/>
        <sz val="12"/>
        <rFont val="Arial"/>
        <family val="2"/>
      </rPr>
      <t xml:space="preserve">PRODUCTO - </t>
    </r>
    <r>
      <rPr>
        <sz val="12"/>
        <rFont val="Arial"/>
        <family val="2"/>
      </rPr>
      <t>Servicio de gestión de oferta social para población vulnerable</t>
    </r>
  </si>
  <si>
    <t>09</t>
  </si>
  <si>
    <t>PROGRAMA - LOS MÁS CAPACES</t>
  </si>
  <si>
    <t>040</t>
  </si>
  <si>
    <r>
      <rPr>
        <b/>
        <sz val="12"/>
        <rFont val="Arial"/>
        <family val="2"/>
      </rPr>
      <t xml:space="preserve">META RESULTADO - </t>
    </r>
    <r>
      <rPr>
        <sz val="12"/>
        <rFont val="Arial"/>
        <family val="2"/>
      </rPr>
      <t>Potencializar habilidades y destrezas a 6.000 personas con discapacidad como usuarios de programas de salud, nutrición atención y protección</t>
    </r>
  </si>
  <si>
    <t>01</t>
  </si>
  <si>
    <t>SUBPROGRAMA - DISCAPACIDAD, ATENCIÓN Y PROTECCIÓN</t>
  </si>
  <si>
    <r>
      <rPr>
        <b/>
        <sz val="12"/>
        <rFont val="Arial"/>
        <family val="2"/>
      </rPr>
      <t>META PRODUCTO -</t>
    </r>
    <r>
      <rPr>
        <sz val="12"/>
        <rFont val="Arial"/>
        <family val="2"/>
      </rPr>
      <t xml:space="preserve"> Proteger anualmente 960 personas en condición de discapacidad cognitiva y mental mediante la implementación del modelo terapéutico en los centros de la Beneficencia, para el restablecimiento de sus derechos vulnerados</t>
    </r>
  </si>
  <si>
    <r>
      <rPr>
        <b/>
        <sz val="12"/>
        <rFont val="Arial"/>
        <family val="2"/>
      </rPr>
      <t xml:space="preserve">PROYECTO - </t>
    </r>
    <r>
      <rPr>
        <sz val="12"/>
        <rFont val="Arial"/>
        <family val="2"/>
      </rPr>
      <t>protección social a personas con discapacidad mental en centros de la beneficencia de cundinamarca</t>
    </r>
  </si>
  <si>
    <t>GD:4:2-09-01-291</t>
  </si>
  <si>
    <t>A.14.7</t>
  </si>
  <si>
    <t>TOTAL GASTOS INVERSIÓN</t>
  </si>
  <si>
    <t>TOTAL BENEFICENCIA DE CUNDINAMARCA</t>
  </si>
  <si>
    <t>GASTOS DE INVERSIÓN VIGENCIA 2020</t>
  </si>
  <si>
    <t>GASTOS DE FUNCIONAMIENTO VIGENCIA 2020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</si>
</sst>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[$€]* #,##0.00_);_([$€]* \(#,##0.00\);_([$€]* &quot;-&quot;??_);_(@_)"/>
    <numFmt numFmtId="166" formatCode="0_);\(0\)"/>
    <numFmt numFmtId="167" formatCode="_(* #,##0.00_);_(* \(#,##0.00\);_(* &quot;-&quot;??_);_(@_)"/>
    <numFmt numFmtId="168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Accounting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165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164" fontId="5" fillId="0" borderId="0" xfId="49" applyFont="1" applyBorder="1" applyAlignment="1">
      <alignment horizontal="center" vertical="center"/>
    </xf>
    <xf numFmtId="164" fontId="5" fillId="0" borderId="0" xfId="49" applyFont="1" applyBorder="1" applyAlignment="1">
      <alignment vertical="center"/>
    </xf>
    <xf numFmtId="164" fontId="5" fillId="0" borderId="0" xfId="49" applyFont="1" applyBorder="1" applyAlignment="1">
      <alignment horizontal="left" vertical="center"/>
    </xf>
    <xf numFmtId="0" fontId="5" fillId="0" borderId="0" xfId="49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164" fontId="5" fillId="33" borderId="0" xfId="49" applyFont="1" applyFill="1" applyBorder="1" applyAlignment="1">
      <alignment horizontal="left" vertical="center"/>
    </xf>
    <xf numFmtId="164" fontId="5" fillId="33" borderId="0" xfId="49" applyFont="1" applyFill="1" applyBorder="1" applyAlignment="1">
      <alignment horizontal="center" vertical="center"/>
    </xf>
    <xf numFmtId="0" fontId="5" fillId="33" borderId="0" xfId="49" applyNumberFormat="1" applyFont="1" applyFill="1" applyBorder="1" applyAlignment="1">
      <alignment horizontal="left" vertical="center"/>
    </xf>
    <xf numFmtId="164" fontId="5" fillId="33" borderId="0" xfId="49" applyFont="1" applyFill="1" applyBorder="1" applyAlignment="1">
      <alignment vertical="center"/>
    </xf>
    <xf numFmtId="164" fontId="5" fillId="2" borderId="0" xfId="49" applyFont="1" applyFill="1" applyBorder="1" applyAlignment="1">
      <alignment vertical="center"/>
    </xf>
    <xf numFmtId="164" fontId="5" fillId="3" borderId="0" xfId="49" applyFont="1" applyFill="1" applyBorder="1" applyAlignment="1">
      <alignment horizontal="left" vertical="center"/>
    </xf>
    <xf numFmtId="164" fontId="5" fillId="3" borderId="0" xfId="49" applyFont="1" applyFill="1" applyBorder="1" applyAlignment="1">
      <alignment horizontal="center" vertical="center"/>
    </xf>
    <xf numFmtId="0" fontId="5" fillId="3" borderId="0" xfId="49" applyNumberFormat="1" applyFont="1" applyFill="1" applyBorder="1" applyAlignment="1">
      <alignment horizontal="left" vertical="center"/>
    </xf>
    <xf numFmtId="164" fontId="5" fillId="3" borderId="0" xfId="49" applyFont="1" applyFill="1" applyBorder="1" applyAlignment="1">
      <alignment vertical="center"/>
    </xf>
    <xf numFmtId="164" fontId="4" fillId="3" borderId="0" xfId="49" applyFont="1" applyFill="1" applyBorder="1" applyAlignment="1">
      <alignment horizontal="left" vertical="center" wrapText="1"/>
    </xf>
    <xf numFmtId="164" fontId="7" fillId="3" borderId="0" xfId="49" applyFont="1" applyFill="1" applyBorder="1" applyAlignment="1">
      <alignment horizontal="center" vertical="center" wrapText="1"/>
    </xf>
    <xf numFmtId="0" fontId="7" fillId="3" borderId="0" xfId="49" applyNumberFormat="1" applyFont="1" applyFill="1" applyBorder="1" applyAlignment="1">
      <alignment horizontal="left" vertical="center" wrapText="1"/>
    </xf>
    <xf numFmtId="3" fontId="4" fillId="3" borderId="0" xfId="49" applyNumberFormat="1" applyFont="1" applyFill="1" applyBorder="1" applyAlignment="1">
      <alignment horizontal="right" vertical="center"/>
    </xf>
    <xf numFmtId="165" fontId="4" fillId="3" borderId="0" xfId="0" applyNumberFormat="1" applyFont="1" applyFill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0" fontId="5" fillId="3" borderId="0" xfId="49" applyNumberFormat="1" applyFont="1" applyFill="1" applyBorder="1" applyAlignment="1">
      <alignment vertical="center"/>
    </xf>
    <xf numFmtId="49" fontId="5" fillId="3" borderId="0" xfId="49" applyNumberFormat="1" applyFont="1" applyFill="1" applyBorder="1" applyAlignment="1">
      <alignment horizontal="center" vertical="center"/>
    </xf>
    <xf numFmtId="164" fontId="4" fillId="3" borderId="10" xfId="49" applyFont="1" applyFill="1" applyBorder="1" applyAlignment="1">
      <alignment horizontal="left" vertical="center" wrapText="1"/>
    </xf>
    <xf numFmtId="164" fontId="4" fillId="3" borderId="10" xfId="49" applyFont="1" applyFill="1" applyBorder="1" applyAlignment="1">
      <alignment horizontal="center" vertical="center" wrapText="1"/>
    </xf>
    <xf numFmtId="0" fontId="4" fillId="3" borderId="10" xfId="49" applyNumberFormat="1" applyFont="1" applyFill="1" applyBorder="1" applyAlignment="1">
      <alignment horizontal="center" vertical="center" wrapText="1"/>
    </xf>
    <xf numFmtId="164" fontId="3" fillId="3" borderId="11" xfId="49" applyFont="1" applyFill="1" applyBorder="1" applyAlignment="1">
      <alignment horizontal="left" vertical="center"/>
    </xf>
    <xf numFmtId="164" fontId="5" fillId="3" borderId="11" xfId="49" applyFont="1" applyFill="1" applyBorder="1" applyAlignment="1">
      <alignment horizontal="center" vertical="center"/>
    </xf>
    <xf numFmtId="0" fontId="4" fillId="3" borderId="11" xfId="49" applyNumberFormat="1" applyFont="1" applyFill="1" applyBorder="1" applyAlignment="1">
      <alignment vertical="center"/>
    </xf>
    <xf numFmtId="3" fontId="4" fillId="3" borderId="11" xfId="49" applyNumberFormat="1" applyFont="1" applyFill="1" applyBorder="1" applyAlignment="1">
      <alignment horizontal="right" vertical="center"/>
    </xf>
    <xf numFmtId="164" fontId="3" fillId="3" borderId="12" xfId="49" applyFont="1" applyFill="1" applyBorder="1" applyAlignment="1">
      <alignment horizontal="left" vertical="center"/>
    </xf>
    <xf numFmtId="164" fontId="5" fillId="3" borderId="12" xfId="49" applyFont="1" applyFill="1" applyBorder="1" applyAlignment="1">
      <alignment horizontal="center" vertical="center"/>
    </xf>
    <xf numFmtId="0" fontId="4" fillId="3" borderId="12" xfId="49" applyNumberFormat="1" applyFont="1" applyFill="1" applyBorder="1" applyAlignment="1">
      <alignment vertical="center"/>
    </xf>
    <xf numFmtId="3" fontId="4" fillId="3" borderId="12" xfId="49" applyNumberFormat="1" applyFont="1" applyFill="1" applyBorder="1" applyAlignment="1">
      <alignment horizontal="right" vertical="center"/>
    </xf>
    <xf numFmtId="164" fontId="5" fillId="3" borderId="12" xfId="49" applyFont="1" applyFill="1" applyBorder="1" applyAlignment="1">
      <alignment horizontal="left" vertical="center"/>
    </xf>
    <xf numFmtId="166" fontId="5" fillId="3" borderId="12" xfId="49" applyNumberFormat="1" applyFont="1" applyFill="1" applyBorder="1" applyAlignment="1">
      <alignment horizontal="center" vertical="center"/>
    </xf>
    <xf numFmtId="0" fontId="6" fillId="3" borderId="12" xfId="49" applyNumberFormat="1" applyFont="1" applyFill="1" applyBorder="1" applyAlignment="1">
      <alignment vertical="center"/>
    </xf>
    <xf numFmtId="3" fontId="6" fillId="3" borderId="12" xfId="49" applyNumberFormat="1" applyFont="1" applyFill="1" applyBorder="1" applyAlignment="1">
      <alignment horizontal="right" vertical="center"/>
    </xf>
    <xf numFmtId="164" fontId="3" fillId="3" borderId="13" xfId="49" applyFont="1" applyFill="1" applyBorder="1" applyAlignment="1">
      <alignment horizontal="left" vertical="center"/>
    </xf>
    <xf numFmtId="164" fontId="3" fillId="3" borderId="14" xfId="49" applyFont="1" applyFill="1" applyBorder="1" applyAlignment="1">
      <alignment horizontal="left" vertical="center"/>
    </xf>
    <xf numFmtId="164" fontId="3" fillId="3" borderId="15" xfId="49" applyFont="1" applyFill="1" applyBorder="1" applyAlignment="1">
      <alignment horizontal="left" vertical="center"/>
    </xf>
    <xf numFmtId="0" fontId="3" fillId="3" borderId="16" xfId="49" applyNumberFormat="1" applyFont="1" applyFill="1" applyBorder="1" applyAlignment="1">
      <alignment horizontal="left" vertical="center"/>
    </xf>
    <xf numFmtId="0" fontId="3" fillId="3" borderId="17" xfId="49" applyNumberFormat="1" applyFont="1" applyFill="1" applyBorder="1" applyAlignment="1">
      <alignment horizontal="left" vertical="center"/>
    </xf>
    <xf numFmtId="0" fontId="3" fillId="3" borderId="18" xfId="49" applyNumberFormat="1" applyFont="1" applyFill="1" applyBorder="1" applyAlignment="1">
      <alignment horizontal="left" vertical="center"/>
    </xf>
    <xf numFmtId="3" fontId="4" fillId="3" borderId="19" xfId="49" applyNumberFormat="1" applyFont="1" applyFill="1" applyBorder="1" applyAlignment="1">
      <alignment horizontal="right" vertical="center"/>
    </xf>
    <xf numFmtId="0" fontId="3" fillId="3" borderId="0" xfId="49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168" fontId="24" fillId="2" borderId="22" xfId="47" applyNumberFormat="1" applyFont="1" applyFill="1" applyBorder="1" applyAlignment="1">
      <alignment horizontal="center" vertical="center" wrapText="1"/>
    </xf>
    <xf numFmtId="0" fontId="24" fillId="2" borderId="23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vertical="center" wrapText="1"/>
    </xf>
    <xf numFmtId="168" fontId="25" fillId="2" borderId="24" xfId="47" applyNumberFormat="1" applyFont="1" applyFill="1" applyBorder="1" applyAlignment="1">
      <alignment horizontal="center" vertical="center" textRotation="90" wrapText="1"/>
    </xf>
    <xf numFmtId="0" fontId="24" fillId="2" borderId="25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vertical="center" wrapText="1"/>
    </xf>
    <xf numFmtId="168" fontId="25" fillId="2" borderId="26" xfId="47" applyNumberFormat="1" applyFont="1" applyFill="1" applyBorder="1" applyAlignment="1">
      <alignment horizontal="center" vertical="center" textRotation="90" wrapText="1"/>
    </xf>
    <xf numFmtId="165" fontId="2" fillId="2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center"/>
    </xf>
    <xf numFmtId="168" fontId="25" fillId="2" borderId="26" xfId="47" applyNumberFormat="1" applyFont="1" applyFill="1" applyBorder="1" applyAlignment="1">
      <alignment horizontal="center" vertical="center" wrapText="1"/>
    </xf>
    <xf numFmtId="168" fontId="25" fillId="2" borderId="26" xfId="47" applyNumberFormat="1" applyFont="1" applyFill="1" applyBorder="1" applyAlignment="1">
      <alignment vertical="center"/>
    </xf>
    <xf numFmtId="0" fontId="2" fillId="2" borderId="25" xfId="0" applyNumberFormat="1" applyFont="1" applyFill="1" applyBorder="1" applyAlignment="1">
      <alignment horizontal="left" vertical="center"/>
    </xf>
    <xf numFmtId="0" fontId="26" fillId="2" borderId="12" xfId="0" applyFont="1" applyFill="1" applyBorder="1" applyAlignment="1">
      <alignment vertical="center" wrapText="1"/>
    </xf>
    <xf numFmtId="168" fontId="26" fillId="2" borderId="26" xfId="47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2" fillId="2" borderId="25" xfId="0" applyNumberFormat="1" applyFont="1" applyFill="1" applyBorder="1" applyAlignment="1">
      <alignment vertical="center"/>
    </xf>
    <xf numFmtId="0" fontId="24" fillId="2" borderId="25" xfId="0" applyNumberFormat="1" applyFont="1" applyFill="1" applyBorder="1" applyAlignment="1">
      <alignment vertical="center"/>
    </xf>
    <xf numFmtId="168" fontId="25" fillId="2" borderId="26" xfId="47" applyNumberFormat="1" applyFont="1" applyFill="1" applyBorder="1" applyAlignment="1">
      <alignment vertical="center" wrapText="1"/>
    </xf>
    <xf numFmtId="0" fontId="26" fillId="2" borderId="12" xfId="0" applyFont="1" applyFill="1" applyBorder="1" applyAlignment="1">
      <alignment horizontal="left" vertical="center" wrapText="1"/>
    </xf>
    <xf numFmtId="165" fontId="6" fillId="2" borderId="12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26" fillId="2" borderId="12" xfId="54" applyNumberFormat="1" applyFont="1" applyFill="1" applyBorder="1" applyAlignment="1">
      <alignment vertical="center" wrapText="1"/>
      <protection/>
    </xf>
    <xf numFmtId="0" fontId="49" fillId="2" borderId="25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vertical="center"/>
    </xf>
    <xf numFmtId="165" fontId="2" fillId="2" borderId="28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vertical="center"/>
    </xf>
    <xf numFmtId="0" fontId="25" fillId="2" borderId="28" xfId="0" applyFont="1" applyFill="1" applyBorder="1" applyAlignment="1">
      <alignment vertical="center" wrapText="1"/>
    </xf>
    <xf numFmtId="168" fontId="25" fillId="2" borderId="29" xfId="47" applyNumberFormat="1" applyFont="1" applyFill="1" applyBorder="1" applyAlignment="1">
      <alignment vertical="center"/>
    </xf>
    <xf numFmtId="165" fontId="25" fillId="2" borderId="20" xfId="0" applyNumberFormat="1" applyFont="1" applyFill="1" applyBorder="1" applyAlignment="1">
      <alignment horizontal="left" vertical="center"/>
    </xf>
    <xf numFmtId="165" fontId="25" fillId="2" borderId="21" xfId="0" applyNumberFormat="1" applyFont="1" applyFill="1" applyBorder="1" applyAlignment="1">
      <alignment horizontal="left" vertical="center"/>
    </xf>
    <xf numFmtId="168" fontId="25" fillId="2" borderId="22" xfId="47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5" fontId="29" fillId="2" borderId="0" xfId="0" applyNumberFormat="1" applyFont="1" applyFill="1" applyBorder="1" applyAlignment="1">
      <alignment horizontal="left" vertical="center" wrapText="1"/>
    </xf>
    <xf numFmtId="165" fontId="29" fillId="2" borderId="0" xfId="0" applyNumberFormat="1" applyFont="1" applyFill="1" applyBorder="1" applyAlignment="1">
      <alignment horizontal="center" vertical="center" wrapText="1"/>
    </xf>
    <xf numFmtId="49" fontId="29" fillId="2" borderId="0" xfId="0" applyNumberFormat="1" applyFont="1" applyFill="1" applyBorder="1" applyAlignment="1">
      <alignment horizontal="center" vertical="center" textRotation="90" wrapText="1"/>
    </xf>
    <xf numFmtId="165" fontId="29" fillId="2" borderId="0" xfId="0" applyNumberFormat="1" applyFont="1" applyFill="1" applyBorder="1" applyAlignment="1">
      <alignment horizontal="center" vertical="center" textRotation="90" wrapText="1"/>
    </xf>
    <xf numFmtId="165" fontId="30" fillId="2" borderId="0" xfId="0" applyNumberFormat="1" applyFont="1" applyFill="1" applyBorder="1" applyAlignment="1">
      <alignment horizontal="justify" vertical="center" wrapText="1"/>
    </xf>
    <xf numFmtId="1" fontId="29" fillId="2" borderId="0" xfId="0" applyNumberFormat="1" applyFont="1" applyFill="1" applyBorder="1" applyAlignment="1">
      <alignment horizontal="center" vertical="center" textRotation="90" wrapText="1"/>
    </xf>
    <xf numFmtId="165" fontId="30" fillId="2" borderId="0" xfId="0" applyNumberFormat="1" applyFont="1" applyFill="1" applyBorder="1" applyAlignment="1">
      <alignment horizontal="center" vertical="center" wrapText="1"/>
    </xf>
    <xf numFmtId="3" fontId="24" fillId="2" borderId="20" xfId="0" applyNumberFormat="1" applyFont="1" applyFill="1" applyBorder="1" applyAlignment="1">
      <alignment horizontal="center" vertical="center" textRotation="90" wrapText="1"/>
    </xf>
    <xf numFmtId="3" fontId="24" fillId="2" borderId="21" xfId="0" applyNumberFormat="1" applyFont="1" applyFill="1" applyBorder="1" applyAlignment="1">
      <alignment horizontal="center" vertical="center" textRotation="90" wrapText="1"/>
    </xf>
    <xf numFmtId="1" fontId="24" fillId="2" borderId="21" xfId="0" applyNumberFormat="1" applyFont="1" applyFill="1" applyBorder="1" applyAlignment="1">
      <alignment horizontal="center" vertical="center" textRotation="90" wrapText="1"/>
    </xf>
    <xf numFmtId="49" fontId="24" fillId="2" borderId="21" xfId="0" applyNumberFormat="1" applyFont="1" applyFill="1" applyBorder="1" applyAlignment="1">
      <alignment horizontal="center" vertical="center" textRotation="90" wrapText="1"/>
    </xf>
    <xf numFmtId="0" fontId="24" fillId="2" borderId="21" xfId="0" applyFont="1" applyFill="1" applyBorder="1" applyAlignment="1">
      <alignment horizontal="center" vertical="center" textRotation="90"/>
    </xf>
    <xf numFmtId="3" fontId="50" fillId="2" borderId="22" xfId="50" applyNumberFormat="1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left" vertical="center"/>
    </xf>
    <xf numFmtId="0" fontId="49" fillId="2" borderId="11" xfId="0" applyFont="1" applyFill="1" applyBorder="1" applyAlignment="1">
      <alignment horizontal="center" vertical="center"/>
    </xf>
    <xf numFmtId="49" fontId="49" fillId="2" borderId="11" xfId="0" applyNumberFormat="1" applyFont="1" applyFill="1" applyBorder="1" applyAlignment="1">
      <alignment horizontal="center" vertical="center"/>
    </xf>
    <xf numFmtId="49" fontId="49" fillId="2" borderId="11" xfId="0" applyNumberFormat="1" applyFont="1" applyFill="1" applyBorder="1" applyAlignment="1">
      <alignment horizontal="center" vertical="center" textRotation="90"/>
    </xf>
    <xf numFmtId="0" fontId="49" fillId="2" borderId="11" xfId="0" applyFont="1" applyFill="1" applyBorder="1" applyAlignment="1">
      <alignment horizontal="center" vertical="center" textRotation="90"/>
    </xf>
    <xf numFmtId="0" fontId="51" fillId="2" borderId="11" xfId="0" applyFont="1" applyFill="1" applyBorder="1" applyAlignment="1">
      <alignment horizontal="justify" vertical="center" wrapText="1"/>
    </xf>
    <xf numFmtId="1" fontId="49" fillId="2" borderId="11" xfId="0" applyNumberFormat="1" applyFont="1" applyFill="1" applyBorder="1" applyAlignment="1">
      <alignment horizontal="center" vertical="center" textRotation="90"/>
    </xf>
    <xf numFmtId="3" fontId="51" fillId="2" borderId="24" xfId="0" applyNumberFormat="1" applyFont="1" applyFill="1" applyBorder="1" applyAlignment="1">
      <alignment horizontal="right" vertical="center"/>
    </xf>
    <xf numFmtId="0" fontId="50" fillId="2" borderId="25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center" vertical="center"/>
    </xf>
    <xf numFmtId="49" fontId="49" fillId="2" borderId="12" xfId="0" applyNumberFormat="1" applyFont="1" applyFill="1" applyBorder="1" applyAlignment="1">
      <alignment horizontal="center" vertical="center"/>
    </xf>
    <xf numFmtId="49" fontId="49" fillId="2" borderId="12" xfId="0" applyNumberFormat="1" applyFont="1" applyFill="1" applyBorder="1" applyAlignment="1">
      <alignment horizontal="center" vertical="center" textRotation="90"/>
    </xf>
    <xf numFmtId="0" fontId="49" fillId="2" borderId="12" xfId="0" applyFont="1" applyFill="1" applyBorder="1" applyAlignment="1">
      <alignment horizontal="center" vertical="center" textRotation="90"/>
    </xf>
    <xf numFmtId="0" fontId="25" fillId="2" borderId="12" xfId="0" applyFont="1" applyFill="1" applyBorder="1" applyAlignment="1">
      <alignment horizontal="justify" vertical="center" wrapText="1"/>
    </xf>
    <xf numFmtId="1" fontId="49" fillId="2" borderId="12" xfId="0" applyNumberFormat="1" applyFont="1" applyFill="1" applyBorder="1" applyAlignment="1">
      <alignment horizontal="center" vertical="center" textRotation="90"/>
    </xf>
    <xf numFmtId="3" fontId="51" fillId="2" borderId="26" xfId="0" applyNumberFormat="1" applyFont="1" applyFill="1" applyBorder="1" applyAlignment="1">
      <alignment horizontal="right" vertical="center"/>
    </xf>
    <xf numFmtId="49" fontId="24" fillId="2" borderId="25" xfId="0" applyNumberFormat="1" applyFont="1" applyFill="1" applyBorder="1" applyAlignment="1">
      <alignment horizontal="left" vertical="center"/>
    </xf>
    <xf numFmtId="0" fontId="49" fillId="2" borderId="25" xfId="0" applyFont="1" applyFill="1" applyBorder="1" applyAlignment="1">
      <alignment horizontal="left" vertical="center"/>
    </xf>
    <xf numFmtId="0" fontId="26" fillId="2" borderId="12" xfId="0" applyFont="1" applyFill="1" applyBorder="1" applyAlignment="1">
      <alignment horizontal="justify" vertical="center" wrapText="1"/>
    </xf>
    <xf numFmtId="3" fontId="52" fillId="2" borderId="26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textRotation="90"/>
    </xf>
    <xf numFmtId="2" fontId="49" fillId="2" borderId="12" xfId="0" applyNumberFormat="1" applyFont="1" applyFill="1" applyBorder="1" applyAlignment="1">
      <alignment horizontal="center" vertical="center" textRotation="90"/>
    </xf>
    <xf numFmtId="0" fontId="2" fillId="2" borderId="25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left" vertical="center"/>
    </xf>
    <xf numFmtId="0" fontId="25" fillId="2" borderId="31" xfId="0" applyFont="1" applyFill="1" applyBorder="1" applyAlignment="1">
      <alignment horizontal="left" vertical="center"/>
    </xf>
    <xf numFmtId="3" fontId="25" fillId="2" borderId="32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horizontal="left" vertical="center"/>
    </xf>
    <xf numFmtId="0" fontId="49" fillId="2" borderId="28" xfId="0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49" fillId="2" borderId="28" xfId="0" applyNumberFormat="1" applyFont="1" applyFill="1" applyBorder="1" applyAlignment="1">
      <alignment horizontal="center" vertical="center" textRotation="90"/>
    </xf>
    <xf numFmtId="0" fontId="2" fillId="2" borderId="28" xfId="0" applyFont="1" applyFill="1" applyBorder="1" applyAlignment="1">
      <alignment horizontal="center" vertical="center" textRotation="90"/>
    </xf>
    <xf numFmtId="0" fontId="26" fillId="2" borderId="28" xfId="0" applyFont="1" applyFill="1" applyBorder="1" applyAlignment="1">
      <alignment horizontal="justify" vertical="center" wrapText="1"/>
    </xf>
    <xf numFmtId="1" fontId="49" fillId="2" borderId="28" xfId="0" applyNumberFormat="1" applyFont="1" applyFill="1" applyBorder="1" applyAlignment="1">
      <alignment horizontal="center" vertical="center" textRotation="90"/>
    </xf>
    <xf numFmtId="3" fontId="52" fillId="2" borderId="29" xfId="0" applyNumberFormat="1" applyFont="1" applyFill="1" applyBorder="1" applyAlignment="1">
      <alignment horizontal="right" vertical="center"/>
    </xf>
    <xf numFmtId="0" fontId="25" fillId="2" borderId="33" xfId="0" applyFont="1" applyFill="1" applyBorder="1" applyAlignment="1">
      <alignment horizontal="left" vertical="center"/>
    </xf>
    <xf numFmtId="0" fontId="25" fillId="2" borderId="34" xfId="0" applyFont="1" applyFill="1" applyBorder="1" applyAlignment="1">
      <alignment horizontal="left" vertical="center"/>
    </xf>
    <xf numFmtId="3" fontId="25" fillId="2" borderId="35" xfId="0" applyNumberFormat="1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NDOS CESAN-PENS" xfId="49"/>
    <cellStyle name="Millares 10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PageLayoutView="0" workbookViewId="0" topLeftCell="A1">
      <selection activeCell="A1" sqref="A1"/>
    </sheetView>
  </sheetViews>
  <sheetFormatPr defaultColWidth="20.57421875" defaultRowHeight="15"/>
  <cols>
    <col min="1" max="1" width="17.8515625" style="3" customWidth="1"/>
    <col min="2" max="2" width="9.8515625" style="1" customWidth="1"/>
    <col min="3" max="3" width="10.8515625" style="1" customWidth="1"/>
    <col min="4" max="4" width="6.57421875" style="1" customWidth="1"/>
    <col min="5" max="5" width="50.28125" style="4" customWidth="1"/>
    <col min="6" max="6" width="20.57421875" style="2" customWidth="1"/>
    <col min="7" max="7" width="5.57421875" style="2" customWidth="1"/>
    <col min="8" max="8" width="46.28125" style="2" customWidth="1"/>
    <col min="9" max="12" width="3.28125" style="2" bestFit="1" customWidth="1"/>
    <col min="13" max="16384" width="20.57421875" style="2" customWidth="1"/>
  </cols>
  <sheetData>
    <row r="1" spans="1:13" ht="14.25">
      <c r="A1" s="11"/>
      <c r="B1" s="12"/>
      <c r="C1" s="12"/>
      <c r="D1" s="12"/>
      <c r="E1" s="13"/>
      <c r="F1" s="14"/>
      <c r="G1" s="14"/>
      <c r="H1" s="14"/>
      <c r="I1" s="14"/>
      <c r="J1" s="14"/>
      <c r="K1" s="14"/>
      <c r="L1" s="14"/>
      <c r="M1" s="14"/>
    </row>
    <row r="2" spans="1:13" ht="16.5">
      <c r="A2" s="15"/>
      <c r="B2" s="16"/>
      <c r="C2" s="16"/>
      <c r="D2" s="16"/>
      <c r="E2" s="17"/>
      <c r="F2" s="18"/>
      <c r="G2" s="14"/>
      <c r="H2" s="14"/>
      <c r="I2" s="14"/>
      <c r="J2" s="14"/>
      <c r="K2" s="14"/>
      <c r="L2" s="14"/>
      <c r="M2" s="14"/>
    </row>
    <row r="3" spans="1:13" ht="15">
      <c r="A3" s="19" t="s">
        <v>38</v>
      </c>
      <c r="B3" s="19"/>
      <c r="C3" s="19"/>
      <c r="D3" s="19"/>
      <c r="E3" s="19"/>
      <c r="F3" s="19"/>
      <c r="G3" s="14"/>
      <c r="H3" s="14"/>
      <c r="I3" s="14"/>
      <c r="J3" s="14"/>
      <c r="K3" s="14"/>
      <c r="L3" s="14"/>
      <c r="M3" s="14"/>
    </row>
    <row r="4" spans="1:13" ht="15" customHeight="1">
      <c r="A4" s="20" t="s">
        <v>46</v>
      </c>
      <c r="B4" s="20"/>
      <c r="C4" s="20"/>
      <c r="D4" s="20"/>
      <c r="E4" s="20"/>
      <c r="F4" s="20"/>
      <c r="G4" s="14"/>
      <c r="H4" s="14"/>
      <c r="I4" s="14"/>
      <c r="J4" s="14"/>
      <c r="K4" s="14"/>
      <c r="L4" s="14"/>
      <c r="M4" s="14"/>
    </row>
    <row r="5" spans="1:13" ht="15" customHeight="1">
      <c r="A5" s="21" t="s">
        <v>52</v>
      </c>
      <c r="B5" s="21"/>
      <c r="C5" s="21"/>
      <c r="D5" s="21"/>
      <c r="E5" s="21"/>
      <c r="F5" s="21"/>
      <c r="G5" s="14"/>
      <c r="H5" s="14"/>
      <c r="I5" s="14"/>
      <c r="J5" s="14"/>
      <c r="K5" s="14"/>
      <c r="L5" s="14"/>
      <c r="M5" s="14"/>
    </row>
    <row r="6" spans="1:13" ht="14.25">
      <c r="A6" s="11"/>
      <c r="B6" s="12"/>
      <c r="C6" s="12"/>
      <c r="D6" s="12"/>
      <c r="E6" s="22"/>
      <c r="F6" s="23"/>
      <c r="G6" s="14"/>
      <c r="H6" s="14"/>
      <c r="I6" s="14"/>
      <c r="J6" s="14"/>
      <c r="K6" s="14"/>
      <c r="L6" s="14"/>
      <c r="M6" s="14"/>
    </row>
    <row r="7" spans="1:13" ht="75">
      <c r="A7" s="24" t="s">
        <v>8</v>
      </c>
      <c r="B7" s="25" t="s">
        <v>9</v>
      </c>
      <c r="C7" s="25" t="s">
        <v>10</v>
      </c>
      <c r="D7" s="25" t="s">
        <v>11</v>
      </c>
      <c r="E7" s="26" t="s">
        <v>12</v>
      </c>
      <c r="F7" s="25" t="s">
        <v>47</v>
      </c>
      <c r="G7" s="14"/>
      <c r="H7" s="14"/>
      <c r="I7" s="14"/>
      <c r="J7" s="14"/>
      <c r="K7" s="14"/>
      <c r="L7" s="14"/>
      <c r="M7" s="14"/>
    </row>
    <row r="8" spans="1:13" ht="15">
      <c r="A8" s="27" t="s">
        <v>0</v>
      </c>
      <c r="B8" s="28"/>
      <c r="C8" s="28"/>
      <c r="D8" s="28"/>
      <c r="E8" s="29" t="s">
        <v>1</v>
      </c>
      <c r="F8" s="30">
        <f>+F29</f>
        <v>67127485900</v>
      </c>
      <c r="G8" s="14"/>
      <c r="H8" s="14"/>
      <c r="I8" s="14"/>
      <c r="J8" s="14"/>
      <c r="K8" s="14"/>
      <c r="L8" s="14"/>
      <c r="M8" s="14"/>
    </row>
    <row r="9" spans="1:13" ht="15">
      <c r="A9" s="31" t="s">
        <v>14</v>
      </c>
      <c r="B9" s="32"/>
      <c r="C9" s="32"/>
      <c r="D9" s="32"/>
      <c r="E9" s="33" t="s">
        <v>2</v>
      </c>
      <c r="F9" s="34">
        <f>+F11+F16+F19</f>
        <v>29805836504</v>
      </c>
      <c r="G9" s="14"/>
      <c r="H9" s="14"/>
      <c r="I9" s="14"/>
      <c r="J9" s="14"/>
      <c r="K9" s="14"/>
      <c r="L9" s="14"/>
      <c r="M9" s="14"/>
    </row>
    <row r="10" spans="1:13" ht="15">
      <c r="A10" s="31" t="s">
        <v>15</v>
      </c>
      <c r="B10" s="32"/>
      <c r="C10" s="32"/>
      <c r="D10" s="32"/>
      <c r="E10" s="33" t="s">
        <v>3</v>
      </c>
      <c r="F10" s="34">
        <f>+F11+F16+F19</f>
        <v>29805836504</v>
      </c>
      <c r="G10" s="14"/>
      <c r="H10" s="14"/>
      <c r="I10" s="14"/>
      <c r="J10" s="14"/>
      <c r="K10" s="14"/>
      <c r="L10" s="14"/>
      <c r="M10" s="14"/>
    </row>
    <row r="11" spans="1:13" ht="15">
      <c r="A11" s="31" t="s">
        <v>16</v>
      </c>
      <c r="B11" s="32"/>
      <c r="C11" s="32"/>
      <c r="D11" s="32"/>
      <c r="E11" s="33" t="s">
        <v>4</v>
      </c>
      <c r="F11" s="34">
        <f>+F13+F14+F15</f>
        <v>26010752208</v>
      </c>
      <c r="G11" s="14"/>
      <c r="H11" s="14"/>
      <c r="I11" s="14"/>
      <c r="J11" s="14"/>
      <c r="K11" s="14"/>
      <c r="L11" s="14"/>
      <c r="M11" s="14"/>
    </row>
    <row r="12" spans="1:13" ht="15">
      <c r="A12" s="31" t="s">
        <v>18</v>
      </c>
      <c r="B12" s="32"/>
      <c r="C12" s="32"/>
      <c r="D12" s="32"/>
      <c r="E12" s="33" t="s">
        <v>17</v>
      </c>
      <c r="F12" s="34">
        <f>+F13+F14+F15</f>
        <v>26010752208</v>
      </c>
      <c r="G12" s="14"/>
      <c r="H12" s="14"/>
      <c r="I12" s="14"/>
      <c r="J12" s="14"/>
      <c r="K12" s="14"/>
      <c r="L12" s="14"/>
      <c r="M12" s="14"/>
    </row>
    <row r="13" spans="1:13" ht="14.25">
      <c r="A13" s="35" t="s">
        <v>19</v>
      </c>
      <c r="B13" s="36">
        <v>99999</v>
      </c>
      <c r="C13" s="36">
        <v>999999</v>
      </c>
      <c r="D13" s="32" t="s">
        <v>37</v>
      </c>
      <c r="E13" s="37" t="s">
        <v>39</v>
      </c>
      <c r="F13" s="38">
        <v>21123407405</v>
      </c>
      <c r="G13" s="14"/>
      <c r="H13" s="14"/>
      <c r="I13" s="14"/>
      <c r="J13" s="14"/>
      <c r="K13" s="14"/>
      <c r="L13" s="14"/>
      <c r="M13" s="14"/>
    </row>
    <row r="14" spans="1:13" ht="14.25">
      <c r="A14" s="35" t="s">
        <v>20</v>
      </c>
      <c r="B14" s="36">
        <v>99999</v>
      </c>
      <c r="C14" s="36">
        <v>999999</v>
      </c>
      <c r="D14" s="32" t="s">
        <v>37</v>
      </c>
      <c r="E14" s="37" t="s">
        <v>40</v>
      </c>
      <c r="F14" s="38">
        <v>1000000</v>
      </c>
      <c r="G14" s="14"/>
      <c r="H14" s="14"/>
      <c r="I14" s="14"/>
      <c r="J14" s="14"/>
      <c r="K14" s="14"/>
      <c r="L14" s="14"/>
      <c r="M14" s="14"/>
    </row>
    <row r="15" spans="1:13" ht="14.25">
      <c r="A15" s="35" t="s">
        <v>21</v>
      </c>
      <c r="B15" s="36">
        <v>99999</v>
      </c>
      <c r="C15" s="36">
        <v>999999</v>
      </c>
      <c r="D15" s="32" t="s">
        <v>37</v>
      </c>
      <c r="E15" s="37" t="s">
        <v>13</v>
      </c>
      <c r="F15" s="38">
        <v>4886344803</v>
      </c>
      <c r="G15" s="14"/>
      <c r="H15" s="14"/>
      <c r="I15" s="14"/>
      <c r="J15" s="14"/>
      <c r="K15" s="14"/>
      <c r="L15" s="14"/>
      <c r="M15" s="14"/>
    </row>
    <row r="16" spans="1:13" ht="15">
      <c r="A16" s="31" t="s">
        <v>22</v>
      </c>
      <c r="B16" s="36"/>
      <c r="C16" s="36"/>
      <c r="D16" s="32"/>
      <c r="E16" s="33" t="s">
        <v>23</v>
      </c>
      <c r="F16" s="34">
        <f>+F17</f>
        <v>3057439399</v>
      </c>
      <c r="G16" s="14"/>
      <c r="H16" s="14"/>
      <c r="I16" s="14"/>
      <c r="J16" s="14"/>
      <c r="K16" s="14"/>
      <c r="L16" s="14"/>
      <c r="M16" s="14"/>
    </row>
    <row r="17" spans="1:13" ht="15">
      <c r="A17" s="31" t="s">
        <v>24</v>
      </c>
      <c r="B17" s="36"/>
      <c r="C17" s="36"/>
      <c r="D17" s="32"/>
      <c r="E17" s="33" t="s">
        <v>41</v>
      </c>
      <c r="F17" s="34">
        <f>+F18</f>
        <v>3057439399</v>
      </c>
      <c r="G17" s="14"/>
      <c r="H17" s="14"/>
      <c r="I17" s="14"/>
      <c r="J17" s="14"/>
      <c r="K17" s="14"/>
      <c r="L17" s="14"/>
      <c r="M17" s="14"/>
    </row>
    <row r="18" spans="1:13" ht="14.25">
      <c r="A18" s="35" t="s">
        <v>25</v>
      </c>
      <c r="B18" s="36">
        <v>99999</v>
      </c>
      <c r="C18" s="36">
        <v>999999</v>
      </c>
      <c r="D18" s="32" t="s">
        <v>37</v>
      </c>
      <c r="E18" s="37" t="s">
        <v>42</v>
      </c>
      <c r="F18" s="38">
        <v>3057439399</v>
      </c>
      <c r="G18" s="14"/>
      <c r="H18" s="14"/>
      <c r="I18" s="14"/>
      <c r="J18" s="14"/>
      <c r="K18" s="14"/>
      <c r="L18" s="14"/>
      <c r="M18" s="14"/>
    </row>
    <row r="19" spans="1:13" ht="15">
      <c r="A19" s="31" t="s">
        <v>28</v>
      </c>
      <c r="B19" s="32"/>
      <c r="C19" s="32"/>
      <c r="D19" s="32"/>
      <c r="E19" s="33" t="s">
        <v>43</v>
      </c>
      <c r="F19" s="34">
        <f>+F20</f>
        <v>737644897</v>
      </c>
      <c r="G19" s="14"/>
      <c r="H19" s="14"/>
      <c r="I19" s="14"/>
      <c r="J19" s="14"/>
      <c r="K19" s="14"/>
      <c r="L19" s="14"/>
      <c r="M19" s="14"/>
    </row>
    <row r="20" spans="1:13" ht="14.25">
      <c r="A20" s="35" t="s">
        <v>29</v>
      </c>
      <c r="B20" s="36">
        <v>99999</v>
      </c>
      <c r="C20" s="36">
        <v>999999</v>
      </c>
      <c r="D20" s="32" t="s">
        <v>37</v>
      </c>
      <c r="E20" s="37" t="s">
        <v>44</v>
      </c>
      <c r="F20" s="38">
        <v>737644897</v>
      </c>
      <c r="G20" s="14"/>
      <c r="H20" s="14"/>
      <c r="I20" s="14"/>
      <c r="J20" s="14"/>
      <c r="K20" s="14"/>
      <c r="L20" s="14"/>
      <c r="M20" s="14"/>
    </row>
    <row r="21" spans="1:13" ht="15">
      <c r="A21" s="31" t="s">
        <v>26</v>
      </c>
      <c r="B21" s="32"/>
      <c r="C21" s="32"/>
      <c r="D21" s="32"/>
      <c r="E21" s="33" t="s">
        <v>5</v>
      </c>
      <c r="F21" s="34">
        <f>+F22+F25</f>
        <v>37321649396</v>
      </c>
      <c r="G21" s="14"/>
      <c r="H21" s="14"/>
      <c r="I21" s="14"/>
      <c r="J21" s="14"/>
      <c r="K21" s="14"/>
      <c r="L21" s="14"/>
      <c r="M21" s="14"/>
    </row>
    <row r="22" spans="1:13" ht="15">
      <c r="A22" s="31" t="s">
        <v>27</v>
      </c>
      <c r="B22" s="32"/>
      <c r="C22" s="32"/>
      <c r="D22" s="32"/>
      <c r="E22" s="33" t="s">
        <v>45</v>
      </c>
      <c r="F22" s="34">
        <f>+F23</f>
        <v>106082057</v>
      </c>
      <c r="G22" s="14"/>
      <c r="H22" s="14"/>
      <c r="I22" s="14"/>
      <c r="J22" s="14"/>
      <c r="K22" s="14"/>
      <c r="L22" s="14"/>
      <c r="M22" s="14"/>
    </row>
    <row r="23" spans="1:13" ht="15">
      <c r="A23" s="31" t="s">
        <v>31</v>
      </c>
      <c r="B23" s="32"/>
      <c r="C23" s="32"/>
      <c r="D23" s="32"/>
      <c r="E23" s="33" t="s">
        <v>6</v>
      </c>
      <c r="F23" s="34">
        <f>+F24</f>
        <v>106082057</v>
      </c>
      <c r="G23" s="14"/>
      <c r="H23" s="14"/>
      <c r="I23" s="14"/>
      <c r="J23" s="14"/>
      <c r="K23" s="14"/>
      <c r="L23" s="14"/>
      <c r="M23" s="14"/>
    </row>
    <row r="24" spans="1:13" ht="14.25">
      <c r="A24" s="35" t="s">
        <v>30</v>
      </c>
      <c r="B24" s="36">
        <v>99999</v>
      </c>
      <c r="C24" s="36">
        <v>999999</v>
      </c>
      <c r="D24" s="32" t="s">
        <v>37</v>
      </c>
      <c r="E24" s="37" t="s">
        <v>6</v>
      </c>
      <c r="F24" s="38">
        <v>106082057</v>
      </c>
      <c r="G24" s="14"/>
      <c r="H24" s="14"/>
      <c r="I24" s="14"/>
      <c r="J24" s="14"/>
      <c r="K24" s="14"/>
      <c r="L24" s="14"/>
      <c r="M24" s="14"/>
    </row>
    <row r="25" spans="1:13" ht="15">
      <c r="A25" s="31" t="s">
        <v>33</v>
      </c>
      <c r="B25" s="32"/>
      <c r="C25" s="32"/>
      <c r="D25" s="32"/>
      <c r="E25" s="33" t="s">
        <v>7</v>
      </c>
      <c r="F25" s="34">
        <f>+F26</f>
        <v>37215567339</v>
      </c>
      <c r="G25" s="14"/>
      <c r="H25" s="14"/>
      <c r="I25" s="14"/>
      <c r="J25" s="14"/>
      <c r="K25" s="14"/>
      <c r="L25" s="14"/>
      <c r="M25" s="14"/>
    </row>
    <row r="26" spans="1:13" ht="15">
      <c r="A26" s="31" t="s">
        <v>34</v>
      </c>
      <c r="B26" s="32"/>
      <c r="C26" s="32"/>
      <c r="D26" s="32"/>
      <c r="E26" s="33" t="s">
        <v>32</v>
      </c>
      <c r="F26" s="34">
        <f>+F27+F28</f>
        <v>37215567339</v>
      </c>
      <c r="G26" s="14"/>
      <c r="H26" s="14"/>
      <c r="I26" s="14"/>
      <c r="J26" s="14"/>
      <c r="K26" s="14"/>
      <c r="L26" s="14"/>
      <c r="M26" s="14"/>
    </row>
    <row r="27" spans="1:13" ht="14.25">
      <c r="A27" s="35" t="s">
        <v>35</v>
      </c>
      <c r="B27" s="36">
        <v>99999</v>
      </c>
      <c r="C27" s="36">
        <v>999999</v>
      </c>
      <c r="D27" s="32" t="s">
        <v>37</v>
      </c>
      <c r="E27" s="37" t="s">
        <v>49</v>
      </c>
      <c r="F27" s="38">
        <v>36958067339</v>
      </c>
      <c r="G27" s="14"/>
      <c r="H27" s="14"/>
      <c r="I27" s="14"/>
      <c r="J27" s="14"/>
      <c r="K27" s="14"/>
      <c r="L27" s="14"/>
      <c r="M27" s="14"/>
    </row>
    <row r="28" spans="1:13" ht="14.25">
      <c r="A28" s="35" t="s">
        <v>50</v>
      </c>
      <c r="B28" s="36">
        <v>99999</v>
      </c>
      <c r="C28" s="36">
        <v>999999</v>
      </c>
      <c r="D28" s="32" t="s">
        <v>37</v>
      </c>
      <c r="E28" s="37" t="s">
        <v>51</v>
      </c>
      <c r="F28" s="38">
        <v>257500000</v>
      </c>
      <c r="G28" s="14"/>
      <c r="H28" s="14"/>
      <c r="I28" s="14"/>
      <c r="J28" s="14"/>
      <c r="K28" s="14"/>
      <c r="L28" s="14"/>
      <c r="M28" s="14"/>
    </row>
    <row r="29" spans="1:13" ht="15">
      <c r="A29" s="39" t="s">
        <v>36</v>
      </c>
      <c r="B29" s="40"/>
      <c r="C29" s="40"/>
      <c r="D29" s="40"/>
      <c r="E29" s="41"/>
      <c r="F29" s="34">
        <f>+F21+F9</f>
        <v>67127485900</v>
      </c>
      <c r="G29" s="14"/>
      <c r="H29" s="14"/>
      <c r="I29" s="14"/>
      <c r="J29" s="14"/>
      <c r="K29" s="14"/>
      <c r="L29" s="14"/>
      <c r="M29" s="14"/>
    </row>
    <row r="30" spans="1:13" ht="15">
      <c r="A30" s="42" t="s">
        <v>48</v>
      </c>
      <c r="B30" s="43"/>
      <c r="C30" s="43"/>
      <c r="D30" s="43"/>
      <c r="E30" s="44"/>
      <c r="F30" s="45">
        <f>+F9+F21</f>
        <v>67127485900</v>
      </c>
      <c r="G30" s="14"/>
      <c r="H30" s="14"/>
      <c r="I30" s="14"/>
      <c r="J30" s="14"/>
      <c r="K30" s="14"/>
      <c r="L30" s="14"/>
      <c r="M30" s="14"/>
    </row>
    <row r="31" spans="1:13" ht="15">
      <c r="A31" s="46"/>
      <c r="B31" s="46"/>
      <c r="C31" s="46"/>
      <c r="D31" s="46"/>
      <c r="E31" s="46"/>
      <c r="F31" s="18"/>
      <c r="G31" s="14"/>
      <c r="H31" s="14"/>
      <c r="I31" s="14"/>
      <c r="J31" s="14"/>
      <c r="K31" s="14"/>
      <c r="L31" s="14"/>
      <c r="M31" s="14"/>
    </row>
    <row r="32" spans="1:13" ht="14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>
      <c r="A34" s="47" t="s">
        <v>38</v>
      </c>
      <c r="B34" s="47"/>
      <c r="C34" s="47"/>
      <c r="D34" s="47"/>
      <c r="E34" s="47"/>
      <c r="F34" s="47"/>
      <c r="G34" s="48"/>
      <c r="H34" s="48"/>
      <c r="I34" s="48"/>
      <c r="J34" s="48"/>
      <c r="K34" s="48"/>
      <c r="L34" s="48"/>
      <c r="M34" s="48"/>
    </row>
    <row r="35" spans="1:13" ht="15">
      <c r="A35" s="47" t="s">
        <v>53</v>
      </c>
      <c r="B35" s="47"/>
      <c r="C35" s="47"/>
      <c r="D35" s="47"/>
      <c r="E35" s="47"/>
      <c r="F35" s="47"/>
      <c r="G35" s="48"/>
      <c r="H35" s="48"/>
      <c r="I35" s="48"/>
      <c r="J35" s="48"/>
      <c r="K35" s="48"/>
      <c r="L35" s="48"/>
      <c r="M35" s="48"/>
    </row>
    <row r="36" spans="1:13" ht="15.75" thickBot="1">
      <c r="A36" s="47" t="s">
        <v>290</v>
      </c>
      <c r="B36" s="47"/>
      <c r="C36" s="47"/>
      <c r="D36" s="47"/>
      <c r="E36" s="47"/>
      <c r="F36" s="47"/>
      <c r="G36" s="48"/>
      <c r="H36" s="48"/>
      <c r="I36" s="48"/>
      <c r="J36" s="48"/>
      <c r="K36" s="48"/>
      <c r="L36" s="48"/>
      <c r="M36" s="48"/>
    </row>
    <row r="37" spans="1:13" ht="51.75" thickBot="1">
      <c r="A37" s="49" t="s">
        <v>8</v>
      </c>
      <c r="B37" s="50" t="s">
        <v>9</v>
      </c>
      <c r="C37" s="50" t="s">
        <v>10</v>
      </c>
      <c r="D37" s="50" t="s">
        <v>11</v>
      </c>
      <c r="E37" s="50" t="s">
        <v>12</v>
      </c>
      <c r="F37" s="51" t="s">
        <v>55</v>
      </c>
      <c r="G37" s="48"/>
      <c r="H37" s="48"/>
      <c r="I37" s="48"/>
      <c r="J37" s="48"/>
      <c r="K37" s="48"/>
      <c r="L37" s="48"/>
      <c r="M37" s="48"/>
    </row>
    <row r="38" spans="1:13" ht="15.75">
      <c r="A38" s="52" t="s">
        <v>56</v>
      </c>
      <c r="B38" s="53"/>
      <c r="C38" s="54"/>
      <c r="D38" s="53"/>
      <c r="E38" s="55" t="s">
        <v>57</v>
      </c>
      <c r="F38" s="56"/>
      <c r="G38" s="48"/>
      <c r="H38" s="48"/>
      <c r="I38" s="48"/>
      <c r="J38" s="48"/>
      <c r="K38" s="48"/>
      <c r="L38" s="48"/>
      <c r="M38" s="48"/>
    </row>
    <row r="39" spans="1:13" ht="15.75">
      <c r="A39" s="57" t="s">
        <v>58</v>
      </c>
      <c r="B39" s="58"/>
      <c r="C39" s="59"/>
      <c r="D39" s="58"/>
      <c r="E39" s="60" t="s">
        <v>54</v>
      </c>
      <c r="F39" s="61"/>
      <c r="G39" s="48"/>
      <c r="H39" s="48"/>
      <c r="I39" s="48"/>
      <c r="J39" s="48"/>
      <c r="K39" s="48"/>
      <c r="L39" s="48"/>
      <c r="M39" s="48"/>
    </row>
    <row r="40" spans="1:13" ht="15.75">
      <c r="A40" s="57" t="s">
        <v>59</v>
      </c>
      <c r="B40" s="62"/>
      <c r="C40" s="59"/>
      <c r="D40" s="63"/>
      <c r="E40" s="60" t="s">
        <v>60</v>
      </c>
      <c r="F40" s="64"/>
      <c r="G40" s="48"/>
      <c r="H40" s="48"/>
      <c r="I40" s="48"/>
      <c r="J40" s="48"/>
      <c r="K40" s="48"/>
      <c r="L40" s="48"/>
      <c r="M40" s="48"/>
    </row>
    <row r="41" spans="1:13" ht="31.5">
      <c r="A41" s="57" t="s">
        <v>61</v>
      </c>
      <c r="B41" s="62"/>
      <c r="C41" s="59"/>
      <c r="D41" s="63"/>
      <c r="E41" s="60" t="s">
        <v>62</v>
      </c>
      <c r="F41" s="65">
        <f>SUM(F42:F46)</f>
        <v>3268778017</v>
      </c>
      <c r="G41" s="48"/>
      <c r="H41" s="48"/>
      <c r="I41" s="48"/>
      <c r="J41" s="48"/>
      <c r="K41" s="48"/>
      <c r="L41" s="48"/>
      <c r="M41" s="48"/>
    </row>
    <row r="42" spans="1:13" ht="15">
      <c r="A42" s="66" t="s">
        <v>63</v>
      </c>
      <c r="B42" s="59" t="s">
        <v>64</v>
      </c>
      <c r="C42" s="59">
        <v>999999</v>
      </c>
      <c r="D42" s="62" t="s">
        <v>37</v>
      </c>
      <c r="E42" s="67" t="s">
        <v>65</v>
      </c>
      <c r="F42" s="68">
        <v>2930758547</v>
      </c>
      <c r="G42" s="48"/>
      <c r="H42" s="48"/>
      <c r="I42" s="48"/>
      <c r="J42" s="48"/>
      <c r="K42" s="48"/>
      <c r="L42" s="48"/>
      <c r="M42" s="48"/>
    </row>
    <row r="43" spans="1:13" ht="15">
      <c r="A43" s="66" t="s">
        <v>66</v>
      </c>
      <c r="B43" s="59" t="s">
        <v>67</v>
      </c>
      <c r="C43" s="59">
        <v>999999</v>
      </c>
      <c r="D43" s="62" t="s">
        <v>37</v>
      </c>
      <c r="E43" s="67" t="s">
        <v>68</v>
      </c>
      <c r="F43" s="68">
        <v>89763498</v>
      </c>
      <c r="G43" s="48"/>
      <c r="H43" s="48"/>
      <c r="I43" s="48"/>
      <c r="J43" s="48"/>
      <c r="K43" s="48"/>
      <c r="L43" s="48"/>
      <c r="M43" s="48"/>
    </row>
    <row r="44" spans="1:13" ht="15">
      <c r="A44" s="66" t="s">
        <v>69</v>
      </c>
      <c r="B44" s="59" t="s">
        <v>70</v>
      </c>
      <c r="C44" s="59">
        <v>999999</v>
      </c>
      <c r="D44" s="62" t="s">
        <v>37</v>
      </c>
      <c r="E44" s="67" t="s">
        <v>71</v>
      </c>
      <c r="F44" s="68">
        <v>12417043</v>
      </c>
      <c r="G44" s="48"/>
      <c r="H44" s="48"/>
      <c r="I44" s="48"/>
      <c r="J44" s="48"/>
      <c r="K44" s="48"/>
      <c r="L44" s="48"/>
      <c r="M44" s="48"/>
    </row>
    <row r="45" spans="1:13" ht="15">
      <c r="A45" s="66" t="s">
        <v>72</v>
      </c>
      <c r="B45" s="59" t="s">
        <v>73</v>
      </c>
      <c r="C45" s="59">
        <v>999999</v>
      </c>
      <c r="D45" s="62" t="s">
        <v>37</v>
      </c>
      <c r="E45" s="67" t="s">
        <v>74</v>
      </c>
      <c r="F45" s="68">
        <v>25931678</v>
      </c>
      <c r="G45" s="48"/>
      <c r="H45" s="48"/>
      <c r="I45" s="48"/>
      <c r="J45" s="48"/>
      <c r="K45" s="48"/>
      <c r="L45" s="48"/>
      <c r="M45" s="48"/>
    </row>
    <row r="46" spans="1:13" ht="15">
      <c r="A46" s="66" t="s">
        <v>75</v>
      </c>
      <c r="B46" s="59" t="s">
        <v>64</v>
      </c>
      <c r="C46" s="59">
        <v>999999</v>
      </c>
      <c r="D46" s="62" t="s">
        <v>37</v>
      </c>
      <c r="E46" s="67" t="s">
        <v>76</v>
      </c>
      <c r="F46" s="68">
        <v>209907251</v>
      </c>
      <c r="G46" s="48"/>
      <c r="H46" s="48"/>
      <c r="I46" s="48"/>
      <c r="J46" s="48"/>
      <c r="K46" s="48"/>
      <c r="L46" s="48"/>
      <c r="M46" s="48"/>
    </row>
    <row r="47" spans="1:13" ht="15.75">
      <c r="A47" s="57" t="s">
        <v>77</v>
      </c>
      <c r="B47" s="59"/>
      <c r="C47" s="59"/>
      <c r="D47" s="69"/>
      <c r="E47" s="60" t="s">
        <v>78</v>
      </c>
      <c r="F47" s="65">
        <f>SUM(F48:F56)</f>
        <v>1125224889</v>
      </c>
      <c r="G47" s="48"/>
      <c r="H47" s="48"/>
      <c r="I47" s="48"/>
      <c r="J47" s="48"/>
      <c r="K47" s="48"/>
      <c r="L47" s="48"/>
      <c r="M47" s="48"/>
    </row>
    <row r="48" spans="1:13" ht="15">
      <c r="A48" s="66" t="s">
        <v>79</v>
      </c>
      <c r="B48" s="59" t="s">
        <v>80</v>
      </c>
      <c r="C48" s="59">
        <v>999999</v>
      </c>
      <c r="D48" s="62" t="s">
        <v>37</v>
      </c>
      <c r="E48" s="67" t="s">
        <v>81</v>
      </c>
      <c r="F48" s="68">
        <v>267092000</v>
      </c>
      <c r="G48" s="48"/>
      <c r="H48" s="48"/>
      <c r="I48" s="48"/>
      <c r="J48" s="48"/>
      <c r="K48" s="48"/>
      <c r="L48" s="48"/>
      <c r="M48" s="48"/>
    </row>
    <row r="49" spans="1:13" ht="15">
      <c r="A49" s="66" t="s">
        <v>82</v>
      </c>
      <c r="B49" s="59" t="s">
        <v>80</v>
      </c>
      <c r="C49" s="59">
        <v>999999</v>
      </c>
      <c r="D49" s="62" t="s">
        <v>37</v>
      </c>
      <c r="E49" s="67" t="s">
        <v>83</v>
      </c>
      <c r="F49" s="68">
        <v>21044072</v>
      </c>
      <c r="G49" s="48"/>
      <c r="H49" s="48"/>
      <c r="I49" s="48"/>
      <c r="J49" s="48"/>
      <c r="K49" s="48"/>
      <c r="L49" s="48"/>
      <c r="M49" s="48"/>
    </row>
    <row r="50" spans="1:13" ht="15">
      <c r="A50" s="66" t="s">
        <v>84</v>
      </c>
      <c r="B50" s="59" t="s">
        <v>73</v>
      </c>
      <c r="C50" s="59">
        <v>999999</v>
      </c>
      <c r="D50" s="62" t="s">
        <v>37</v>
      </c>
      <c r="E50" s="67" t="s">
        <v>85</v>
      </c>
      <c r="F50" s="68">
        <v>142324050</v>
      </c>
      <c r="G50" s="48"/>
      <c r="H50" s="48"/>
      <c r="I50" s="48"/>
      <c r="J50" s="48"/>
      <c r="K50" s="48"/>
      <c r="L50" s="48"/>
      <c r="M50" s="48"/>
    </row>
    <row r="51" spans="1:13" ht="15">
      <c r="A51" s="66" t="s">
        <v>86</v>
      </c>
      <c r="B51" s="59" t="s">
        <v>73</v>
      </c>
      <c r="C51" s="59">
        <v>999999</v>
      </c>
      <c r="D51" s="62" t="s">
        <v>37</v>
      </c>
      <c r="E51" s="67" t="s">
        <v>87</v>
      </c>
      <c r="F51" s="68">
        <v>210440718</v>
      </c>
      <c r="G51" s="48"/>
      <c r="H51" s="48"/>
      <c r="I51" s="48"/>
      <c r="J51" s="48"/>
      <c r="K51" s="48"/>
      <c r="L51" s="48"/>
      <c r="M51" s="48"/>
    </row>
    <row r="52" spans="1:13" ht="15">
      <c r="A52" s="66" t="s">
        <v>88</v>
      </c>
      <c r="B52" s="59" t="s">
        <v>73</v>
      </c>
      <c r="C52" s="59">
        <v>999999</v>
      </c>
      <c r="D52" s="62" t="s">
        <v>37</v>
      </c>
      <c r="E52" s="67" t="s">
        <v>89</v>
      </c>
      <c r="F52" s="68">
        <v>329877243</v>
      </c>
      <c r="G52" s="48"/>
      <c r="H52" s="48"/>
      <c r="I52" s="48"/>
      <c r="J52" s="48"/>
      <c r="K52" s="48"/>
      <c r="L52" s="48"/>
      <c r="M52" s="48"/>
    </row>
    <row r="53" spans="1:13" ht="15">
      <c r="A53" s="66" t="s">
        <v>90</v>
      </c>
      <c r="B53" s="59" t="s">
        <v>91</v>
      </c>
      <c r="C53" s="59">
        <v>999999</v>
      </c>
      <c r="D53" s="62" t="s">
        <v>37</v>
      </c>
      <c r="E53" s="67" t="s">
        <v>92</v>
      </c>
      <c r="F53" s="68">
        <v>20000000</v>
      </c>
      <c r="G53" s="48"/>
      <c r="H53" s="48"/>
      <c r="I53" s="48"/>
      <c r="J53" s="48"/>
      <c r="K53" s="48"/>
      <c r="L53" s="48"/>
      <c r="M53" s="48"/>
    </row>
    <row r="54" spans="1:13" ht="15">
      <c r="A54" s="66" t="s">
        <v>93</v>
      </c>
      <c r="B54" s="59" t="s">
        <v>80</v>
      </c>
      <c r="C54" s="59">
        <v>999999</v>
      </c>
      <c r="D54" s="62" t="s">
        <v>37</v>
      </c>
      <c r="E54" s="67" t="s">
        <v>94</v>
      </c>
      <c r="F54" s="68">
        <v>10000000</v>
      </c>
      <c r="G54" s="48"/>
      <c r="H54" s="48"/>
      <c r="I54" s="48"/>
      <c r="J54" s="48"/>
      <c r="K54" s="48"/>
      <c r="L54" s="48"/>
      <c r="M54" s="48"/>
    </row>
    <row r="55" spans="1:13" ht="15">
      <c r="A55" s="66" t="s">
        <v>95</v>
      </c>
      <c r="B55" s="59" t="s">
        <v>96</v>
      </c>
      <c r="C55" s="59">
        <v>999999</v>
      </c>
      <c r="D55" s="62" t="s">
        <v>37</v>
      </c>
      <c r="E55" s="67" t="s">
        <v>97</v>
      </c>
      <c r="F55" s="68">
        <v>1675586</v>
      </c>
      <c r="G55" s="48"/>
      <c r="H55" s="48"/>
      <c r="I55" s="48"/>
      <c r="J55" s="48"/>
      <c r="K55" s="48"/>
      <c r="L55" s="48"/>
      <c r="M55" s="48"/>
    </row>
    <row r="56" spans="1:13" ht="15">
      <c r="A56" s="70" t="s">
        <v>98</v>
      </c>
      <c r="B56" s="59" t="s">
        <v>80</v>
      </c>
      <c r="C56" s="59">
        <v>999999</v>
      </c>
      <c r="D56" s="62" t="s">
        <v>37</v>
      </c>
      <c r="E56" s="67" t="s">
        <v>99</v>
      </c>
      <c r="F56" s="68">
        <v>122771220</v>
      </c>
      <c r="G56" s="48"/>
      <c r="H56" s="48"/>
      <c r="I56" s="48"/>
      <c r="J56" s="48"/>
      <c r="K56" s="48"/>
      <c r="L56" s="48"/>
      <c r="M56" s="48"/>
    </row>
    <row r="57" spans="1:13" ht="15.75">
      <c r="A57" s="71" t="s">
        <v>100</v>
      </c>
      <c r="B57" s="59"/>
      <c r="C57" s="59"/>
      <c r="D57" s="69"/>
      <c r="E57" s="60" t="s">
        <v>101</v>
      </c>
      <c r="F57" s="65">
        <f>F58+F59+F60</f>
        <v>829824455</v>
      </c>
      <c r="G57" s="48"/>
      <c r="H57" s="48"/>
      <c r="I57" s="48"/>
      <c r="J57" s="48"/>
      <c r="K57" s="48"/>
      <c r="L57" s="48"/>
      <c r="M57" s="48"/>
    </row>
    <row r="58" spans="1:13" ht="15">
      <c r="A58" s="70" t="s">
        <v>102</v>
      </c>
      <c r="B58" s="59" t="s">
        <v>103</v>
      </c>
      <c r="C58" s="59">
        <v>999999</v>
      </c>
      <c r="D58" s="62" t="s">
        <v>37</v>
      </c>
      <c r="E58" s="67" t="s">
        <v>104</v>
      </c>
      <c r="F58" s="68">
        <v>408213750</v>
      </c>
      <c r="G58" s="48"/>
      <c r="H58" s="48"/>
      <c r="I58" s="48"/>
      <c r="J58" s="48"/>
      <c r="K58" s="48"/>
      <c r="L58" s="48"/>
      <c r="M58" s="48"/>
    </row>
    <row r="59" spans="1:13" ht="15">
      <c r="A59" s="70" t="s">
        <v>105</v>
      </c>
      <c r="B59" s="59" t="s">
        <v>106</v>
      </c>
      <c r="C59" s="59">
        <v>999999</v>
      </c>
      <c r="D59" s="62" t="s">
        <v>37</v>
      </c>
      <c r="E59" s="67" t="s">
        <v>107</v>
      </c>
      <c r="F59" s="68">
        <v>355110705</v>
      </c>
      <c r="G59" s="48"/>
      <c r="H59" s="48"/>
      <c r="I59" s="48"/>
      <c r="J59" s="48"/>
      <c r="K59" s="48"/>
      <c r="L59" s="48"/>
      <c r="M59" s="48"/>
    </row>
    <row r="60" spans="1:13" ht="30">
      <c r="A60" s="70" t="s">
        <v>108</v>
      </c>
      <c r="B60" s="59" t="s">
        <v>109</v>
      </c>
      <c r="C60" s="59">
        <v>999999</v>
      </c>
      <c r="D60" s="62" t="s">
        <v>37</v>
      </c>
      <c r="E60" s="67" t="s">
        <v>110</v>
      </c>
      <c r="F60" s="68">
        <v>66500000</v>
      </c>
      <c r="G60" s="48"/>
      <c r="H60" s="48"/>
      <c r="I60" s="48"/>
      <c r="J60" s="48"/>
      <c r="K60" s="48"/>
      <c r="L60" s="48"/>
      <c r="M60" s="48"/>
    </row>
    <row r="61" spans="1:13" ht="31.5">
      <c r="A61" s="71" t="s">
        <v>111</v>
      </c>
      <c r="B61" s="59"/>
      <c r="C61" s="59"/>
      <c r="D61" s="69"/>
      <c r="E61" s="60" t="s">
        <v>112</v>
      </c>
      <c r="F61" s="65">
        <f>SUM(F62:F65)</f>
        <v>739735499</v>
      </c>
      <c r="G61" s="48"/>
      <c r="H61" s="48"/>
      <c r="I61" s="48"/>
      <c r="J61" s="48"/>
      <c r="K61" s="48"/>
      <c r="L61" s="48"/>
      <c r="M61" s="48"/>
    </row>
    <row r="62" spans="1:13" ht="15">
      <c r="A62" s="70" t="s">
        <v>113</v>
      </c>
      <c r="B62" s="59" t="s">
        <v>114</v>
      </c>
      <c r="C62" s="59">
        <v>999999</v>
      </c>
      <c r="D62" s="62" t="s">
        <v>37</v>
      </c>
      <c r="E62" s="67" t="s">
        <v>115</v>
      </c>
      <c r="F62" s="68">
        <v>273528010</v>
      </c>
      <c r="G62" s="48"/>
      <c r="H62" s="48"/>
      <c r="I62" s="48"/>
      <c r="J62" s="48"/>
      <c r="K62" s="48"/>
      <c r="L62" s="48"/>
      <c r="M62" s="48"/>
    </row>
    <row r="63" spans="1:13" ht="15">
      <c r="A63" s="70" t="s">
        <v>116</v>
      </c>
      <c r="B63" s="59" t="s">
        <v>117</v>
      </c>
      <c r="C63" s="59">
        <v>999999</v>
      </c>
      <c r="D63" s="62" t="s">
        <v>37</v>
      </c>
      <c r="E63" s="67" t="s">
        <v>118</v>
      </c>
      <c r="F63" s="68">
        <v>317189408</v>
      </c>
      <c r="G63" s="48"/>
      <c r="H63" s="48"/>
      <c r="I63" s="48"/>
      <c r="J63" s="48"/>
      <c r="K63" s="48"/>
      <c r="L63" s="48"/>
      <c r="M63" s="48"/>
    </row>
    <row r="64" spans="1:13" ht="15">
      <c r="A64" s="70" t="s">
        <v>119</v>
      </c>
      <c r="B64" s="59" t="s">
        <v>120</v>
      </c>
      <c r="C64" s="59">
        <v>999999</v>
      </c>
      <c r="D64" s="62" t="s">
        <v>37</v>
      </c>
      <c r="E64" s="67" t="s">
        <v>121</v>
      </c>
      <c r="F64" s="68">
        <v>129796067</v>
      </c>
      <c r="G64" s="48"/>
      <c r="H64" s="48"/>
      <c r="I64" s="48"/>
      <c r="J64" s="48"/>
      <c r="K64" s="48"/>
      <c r="L64" s="48"/>
      <c r="M64" s="48"/>
    </row>
    <row r="65" spans="1:13" ht="15">
      <c r="A65" s="70" t="s">
        <v>122</v>
      </c>
      <c r="B65" s="59" t="s">
        <v>123</v>
      </c>
      <c r="C65" s="59">
        <v>999999</v>
      </c>
      <c r="D65" s="62" t="s">
        <v>37</v>
      </c>
      <c r="E65" s="67" t="s">
        <v>124</v>
      </c>
      <c r="F65" s="68">
        <v>19222014</v>
      </c>
      <c r="G65" s="48"/>
      <c r="H65" s="48"/>
      <c r="I65" s="48"/>
      <c r="J65" s="48"/>
      <c r="K65" s="48"/>
      <c r="L65" s="48"/>
      <c r="M65" s="48"/>
    </row>
    <row r="66" spans="1:13" ht="31.5">
      <c r="A66" s="71" t="s">
        <v>125</v>
      </c>
      <c r="B66" s="59"/>
      <c r="C66" s="59"/>
      <c r="D66" s="69"/>
      <c r="E66" s="60" t="s">
        <v>126</v>
      </c>
      <c r="F66" s="72">
        <f>F67+F68</f>
        <v>508664278</v>
      </c>
      <c r="G66" s="48"/>
      <c r="H66" s="48"/>
      <c r="I66" s="48"/>
      <c r="J66" s="48"/>
      <c r="K66" s="48"/>
      <c r="L66" s="48"/>
      <c r="M66" s="48"/>
    </row>
    <row r="67" spans="1:13" ht="15">
      <c r="A67" s="70" t="s">
        <v>127</v>
      </c>
      <c r="B67" s="59" t="s">
        <v>128</v>
      </c>
      <c r="C67" s="59">
        <v>999999</v>
      </c>
      <c r="D67" s="62" t="s">
        <v>37</v>
      </c>
      <c r="E67" s="67" t="s">
        <v>121</v>
      </c>
      <c r="F67" s="68">
        <v>317324288</v>
      </c>
      <c r="G67" s="48"/>
      <c r="H67" s="48"/>
      <c r="I67" s="48"/>
      <c r="J67" s="48"/>
      <c r="K67" s="48"/>
      <c r="L67" s="48"/>
      <c r="M67" s="48"/>
    </row>
    <row r="68" spans="1:13" ht="15">
      <c r="A68" s="70" t="s">
        <v>129</v>
      </c>
      <c r="B68" s="59" t="s">
        <v>130</v>
      </c>
      <c r="C68" s="59">
        <v>999999</v>
      </c>
      <c r="D68" s="62" t="s">
        <v>37</v>
      </c>
      <c r="E68" s="67" t="s">
        <v>131</v>
      </c>
      <c r="F68" s="68">
        <v>191339990</v>
      </c>
      <c r="G68" s="48"/>
      <c r="H68" s="48"/>
      <c r="I68" s="48"/>
      <c r="J68" s="48"/>
      <c r="K68" s="48"/>
      <c r="L68" s="48"/>
      <c r="M68" s="48"/>
    </row>
    <row r="69" spans="1:13" ht="15.75">
      <c r="A69" s="71" t="s">
        <v>132</v>
      </c>
      <c r="B69" s="59"/>
      <c r="C69" s="59"/>
      <c r="D69" s="69"/>
      <c r="E69" s="60" t="s">
        <v>133</v>
      </c>
      <c r="F69" s="65">
        <f>SUM(F70:F72)</f>
        <v>342931015</v>
      </c>
      <c r="G69" s="48"/>
      <c r="H69" s="48"/>
      <c r="I69" s="48"/>
      <c r="J69" s="48"/>
      <c r="K69" s="48"/>
      <c r="L69" s="48"/>
      <c r="M69" s="48"/>
    </row>
    <row r="70" spans="1:13" ht="15.75">
      <c r="A70" s="70" t="s">
        <v>134</v>
      </c>
      <c r="B70" s="59" t="s">
        <v>135</v>
      </c>
      <c r="C70" s="59">
        <v>999999</v>
      </c>
      <c r="D70" s="62" t="s">
        <v>37</v>
      </c>
      <c r="E70" s="73" t="s">
        <v>136</v>
      </c>
      <c r="F70" s="68">
        <v>76788559</v>
      </c>
      <c r="G70" s="48"/>
      <c r="H70" s="48"/>
      <c r="I70" s="48"/>
      <c r="J70" s="48"/>
      <c r="K70" s="48"/>
      <c r="L70" s="48"/>
      <c r="M70" s="48"/>
    </row>
    <row r="71" spans="1:13" ht="30">
      <c r="A71" s="70" t="s">
        <v>137</v>
      </c>
      <c r="B71" s="59" t="s">
        <v>138</v>
      </c>
      <c r="C71" s="59">
        <v>999999</v>
      </c>
      <c r="D71" s="62" t="s">
        <v>37</v>
      </c>
      <c r="E71" s="73" t="s">
        <v>139</v>
      </c>
      <c r="F71" s="68">
        <v>114135838</v>
      </c>
      <c r="G71" s="48"/>
      <c r="H71" s="48"/>
      <c r="I71" s="48"/>
      <c r="J71" s="48"/>
      <c r="K71" s="48"/>
      <c r="L71" s="48"/>
      <c r="M71" s="48"/>
    </row>
    <row r="72" spans="1:13" ht="15">
      <c r="A72" s="70" t="s">
        <v>140</v>
      </c>
      <c r="B72" s="59" t="s">
        <v>141</v>
      </c>
      <c r="C72" s="59">
        <v>999999</v>
      </c>
      <c r="D72" s="62" t="s">
        <v>37</v>
      </c>
      <c r="E72" s="73" t="s">
        <v>142</v>
      </c>
      <c r="F72" s="68">
        <v>152006618</v>
      </c>
      <c r="G72" s="48"/>
      <c r="H72" s="48"/>
      <c r="I72" s="48"/>
      <c r="J72" s="48"/>
      <c r="K72" s="48"/>
      <c r="L72" s="48"/>
      <c r="M72" s="48"/>
    </row>
    <row r="73" spans="1:13" ht="15.75">
      <c r="A73" s="70"/>
      <c r="B73" s="59"/>
      <c r="C73" s="59"/>
      <c r="D73" s="69"/>
      <c r="E73" s="60" t="s">
        <v>143</v>
      </c>
      <c r="F73" s="65">
        <f>+F41+F47+F57+F61+F66+F69</f>
        <v>6815158153</v>
      </c>
      <c r="G73" s="48"/>
      <c r="H73" s="48"/>
      <c r="I73" s="48"/>
      <c r="J73" s="48"/>
      <c r="K73" s="48"/>
      <c r="L73" s="48"/>
      <c r="M73" s="48"/>
    </row>
    <row r="74" spans="1:13" ht="15.75">
      <c r="A74" s="71" t="s">
        <v>144</v>
      </c>
      <c r="B74" s="59"/>
      <c r="C74" s="59"/>
      <c r="D74" s="69"/>
      <c r="E74" s="60" t="s">
        <v>145</v>
      </c>
      <c r="F74" s="68"/>
      <c r="G74" s="48"/>
      <c r="H74" s="48"/>
      <c r="I74" s="48"/>
      <c r="J74" s="48"/>
      <c r="K74" s="48"/>
      <c r="L74" s="48"/>
      <c r="M74" s="48"/>
    </row>
    <row r="75" spans="1:13" ht="15.75">
      <c r="A75" s="71" t="s">
        <v>146</v>
      </c>
      <c r="B75" s="59"/>
      <c r="C75" s="59"/>
      <c r="D75" s="69"/>
      <c r="E75" s="60" t="s">
        <v>147</v>
      </c>
      <c r="F75" s="65">
        <f>SUM(F76:F78)</f>
        <v>75000000</v>
      </c>
      <c r="G75" s="48"/>
      <c r="H75" s="48"/>
      <c r="I75" s="48"/>
      <c r="J75" s="48"/>
      <c r="K75" s="48"/>
      <c r="L75" s="48"/>
      <c r="M75" s="48"/>
    </row>
    <row r="76" spans="1:13" ht="15">
      <c r="A76" s="70" t="s">
        <v>148</v>
      </c>
      <c r="B76" s="59" t="s">
        <v>149</v>
      </c>
      <c r="C76" s="59">
        <v>999999</v>
      </c>
      <c r="D76" s="62" t="s">
        <v>37</v>
      </c>
      <c r="E76" s="67" t="s">
        <v>150</v>
      </c>
      <c r="F76" s="68">
        <v>2000000</v>
      </c>
      <c r="G76" s="48"/>
      <c r="H76" s="48"/>
      <c r="I76" s="48"/>
      <c r="J76" s="48"/>
      <c r="K76" s="48"/>
      <c r="L76" s="48"/>
      <c r="M76" s="48"/>
    </row>
    <row r="77" spans="1:13" ht="15">
      <c r="A77" s="70" t="s">
        <v>151</v>
      </c>
      <c r="B77" s="59" t="s">
        <v>152</v>
      </c>
      <c r="C77" s="59">
        <v>999999</v>
      </c>
      <c r="D77" s="62" t="s">
        <v>37</v>
      </c>
      <c r="E77" s="67" t="s">
        <v>153</v>
      </c>
      <c r="F77" s="68">
        <v>71000000</v>
      </c>
      <c r="G77" s="48"/>
      <c r="H77" s="48"/>
      <c r="I77" s="48"/>
      <c r="J77" s="48"/>
      <c r="K77" s="48"/>
      <c r="L77" s="48"/>
      <c r="M77" s="48"/>
    </row>
    <row r="78" spans="1:13" ht="15">
      <c r="A78" s="70" t="s">
        <v>154</v>
      </c>
      <c r="B78" s="59" t="s">
        <v>155</v>
      </c>
      <c r="C78" s="59">
        <v>999999</v>
      </c>
      <c r="D78" s="62" t="s">
        <v>37</v>
      </c>
      <c r="E78" s="67" t="s">
        <v>156</v>
      </c>
      <c r="F78" s="68">
        <v>2000000</v>
      </c>
      <c r="G78" s="48"/>
      <c r="H78" s="48"/>
      <c r="I78" s="48"/>
      <c r="J78" s="48"/>
      <c r="K78" s="48"/>
      <c r="L78" s="48"/>
      <c r="M78" s="48"/>
    </row>
    <row r="79" spans="1:13" ht="15.75">
      <c r="A79" s="71" t="s">
        <v>157</v>
      </c>
      <c r="B79" s="59"/>
      <c r="C79" s="59"/>
      <c r="D79" s="69"/>
      <c r="E79" s="60" t="s">
        <v>158</v>
      </c>
      <c r="F79" s="65">
        <f>SUM(F80:F101)</f>
        <v>5902909000</v>
      </c>
      <c r="G79" s="48"/>
      <c r="H79" s="48"/>
      <c r="I79" s="48"/>
      <c r="J79" s="48"/>
      <c r="K79" s="48"/>
      <c r="L79" s="48"/>
      <c r="M79" s="48"/>
    </row>
    <row r="80" spans="1:13" ht="15">
      <c r="A80" s="70" t="s">
        <v>159</v>
      </c>
      <c r="B80" s="59" t="s">
        <v>160</v>
      </c>
      <c r="C80" s="59">
        <v>999999</v>
      </c>
      <c r="D80" s="62" t="s">
        <v>37</v>
      </c>
      <c r="E80" s="67" t="s">
        <v>161</v>
      </c>
      <c r="F80" s="68">
        <f>1858000000+23000000</f>
        <v>1881000000</v>
      </c>
      <c r="G80" s="48"/>
      <c r="H80" s="48"/>
      <c r="I80" s="48"/>
      <c r="J80" s="48"/>
      <c r="K80" s="48"/>
      <c r="L80" s="48"/>
      <c r="M80" s="48"/>
    </row>
    <row r="81" spans="1:13" ht="15">
      <c r="A81" s="70" t="s">
        <v>162</v>
      </c>
      <c r="B81" s="59" t="s">
        <v>163</v>
      </c>
      <c r="C81" s="59">
        <v>999999</v>
      </c>
      <c r="D81" s="62" t="s">
        <v>37</v>
      </c>
      <c r="E81" s="67" t="s">
        <v>164</v>
      </c>
      <c r="F81" s="68">
        <v>374500000</v>
      </c>
      <c r="G81" s="48"/>
      <c r="H81" s="48"/>
      <c r="I81" s="48"/>
      <c r="J81" s="48"/>
      <c r="K81" s="48"/>
      <c r="L81" s="48"/>
      <c r="M81" s="48"/>
    </row>
    <row r="82" spans="1:13" ht="15">
      <c r="A82" s="70" t="s">
        <v>165</v>
      </c>
      <c r="B82" s="59" t="s">
        <v>163</v>
      </c>
      <c r="C82" s="59">
        <v>999999</v>
      </c>
      <c r="D82" s="62" t="s">
        <v>37</v>
      </c>
      <c r="E82" s="67" t="s">
        <v>166</v>
      </c>
      <c r="F82" s="68">
        <v>294000000</v>
      </c>
      <c r="G82" s="48"/>
      <c r="H82" s="48"/>
      <c r="I82" s="48"/>
      <c r="J82" s="48"/>
      <c r="K82" s="48"/>
      <c r="L82" s="48"/>
      <c r="M82" s="48"/>
    </row>
    <row r="83" spans="1:13" ht="15">
      <c r="A83" s="70" t="s">
        <v>167</v>
      </c>
      <c r="B83" s="59" t="s">
        <v>168</v>
      </c>
      <c r="C83" s="59">
        <v>999999</v>
      </c>
      <c r="D83" s="62" t="s">
        <v>37</v>
      </c>
      <c r="E83" s="67" t="s">
        <v>13</v>
      </c>
      <c r="F83" s="68">
        <v>8000000</v>
      </c>
      <c r="G83" s="48"/>
      <c r="H83" s="48"/>
      <c r="I83" s="48"/>
      <c r="J83" s="48"/>
      <c r="K83" s="48"/>
      <c r="L83" s="48"/>
      <c r="M83" s="48"/>
    </row>
    <row r="84" spans="1:13" ht="15">
      <c r="A84" s="70" t="s">
        <v>169</v>
      </c>
      <c r="B84" s="59" t="s">
        <v>170</v>
      </c>
      <c r="C84" s="59">
        <v>999999</v>
      </c>
      <c r="D84" s="62" t="s">
        <v>37</v>
      </c>
      <c r="E84" s="67" t="s">
        <v>171</v>
      </c>
      <c r="F84" s="68">
        <v>20000000</v>
      </c>
      <c r="G84" s="48"/>
      <c r="H84" s="48"/>
      <c r="I84" s="48"/>
      <c r="J84" s="48"/>
      <c r="K84" s="48"/>
      <c r="L84" s="48"/>
      <c r="M84" s="48"/>
    </row>
    <row r="85" spans="1:13" ht="15">
      <c r="A85" s="70" t="s">
        <v>172</v>
      </c>
      <c r="B85" s="59" t="s">
        <v>173</v>
      </c>
      <c r="C85" s="59">
        <v>999999</v>
      </c>
      <c r="D85" s="62" t="s">
        <v>37</v>
      </c>
      <c r="E85" s="67" t="s">
        <v>174</v>
      </c>
      <c r="F85" s="68">
        <v>4000000</v>
      </c>
      <c r="G85" s="48"/>
      <c r="H85" s="48"/>
      <c r="I85" s="48"/>
      <c r="J85" s="48"/>
      <c r="K85" s="48"/>
      <c r="L85" s="48"/>
      <c r="M85" s="48"/>
    </row>
    <row r="86" spans="1:13" ht="15">
      <c r="A86" s="70" t="s">
        <v>175</v>
      </c>
      <c r="B86" s="59" t="s">
        <v>163</v>
      </c>
      <c r="C86" s="59">
        <v>999999</v>
      </c>
      <c r="D86" s="62" t="s">
        <v>37</v>
      </c>
      <c r="E86" s="67" t="s">
        <v>176</v>
      </c>
      <c r="F86" s="68">
        <v>43000000</v>
      </c>
      <c r="G86" s="48"/>
      <c r="H86" s="48"/>
      <c r="I86" s="48"/>
      <c r="J86" s="48"/>
      <c r="K86" s="48"/>
      <c r="L86" s="48"/>
      <c r="M86" s="48"/>
    </row>
    <row r="87" spans="1:13" ht="15">
      <c r="A87" s="70" t="s">
        <v>177</v>
      </c>
      <c r="B87" s="59" t="s">
        <v>178</v>
      </c>
      <c r="C87" s="59">
        <v>999999</v>
      </c>
      <c r="D87" s="62" t="s">
        <v>37</v>
      </c>
      <c r="E87" s="67" t="s">
        <v>179</v>
      </c>
      <c r="F87" s="68">
        <v>820000000</v>
      </c>
      <c r="G87" s="48"/>
      <c r="H87" s="48"/>
      <c r="I87" s="48"/>
      <c r="J87" s="48"/>
      <c r="K87" s="48"/>
      <c r="L87" s="48"/>
      <c r="M87" s="48"/>
    </row>
    <row r="88" spans="1:13" ht="29.25" customHeight="1">
      <c r="A88" s="70" t="s">
        <v>180</v>
      </c>
      <c r="B88" s="59" t="s">
        <v>163</v>
      </c>
      <c r="C88" s="59">
        <v>999999</v>
      </c>
      <c r="D88" s="62" t="s">
        <v>37</v>
      </c>
      <c r="E88" s="67" t="s">
        <v>181</v>
      </c>
      <c r="F88" s="68">
        <v>9000000</v>
      </c>
      <c r="G88" s="48"/>
      <c r="H88" s="48"/>
      <c r="I88" s="48"/>
      <c r="J88" s="48"/>
      <c r="K88" s="48"/>
      <c r="L88" s="48"/>
      <c r="M88" s="48"/>
    </row>
    <row r="89" spans="1:13" ht="15">
      <c r="A89" s="70" t="s">
        <v>182</v>
      </c>
      <c r="B89" s="59" t="s">
        <v>163</v>
      </c>
      <c r="C89" s="59">
        <v>999999</v>
      </c>
      <c r="D89" s="62" t="s">
        <v>37</v>
      </c>
      <c r="E89" s="67" t="s">
        <v>183</v>
      </c>
      <c r="F89" s="68">
        <v>1000000</v>
      </c>
      <c r="G89" s="48"/>
      <c r="H89" s="48"/>
      <c r="I89" s="48"/>
      <c r="J89" s="48"/>
      <c r="K89" s="48"/>
      <c r="L89" s="48"/>
      <c r="M89" s="48"/>
    </row>
    <row r="90" spans="1:13" ht="30">
      <c r="A90" s="70" t="s">
        <v>184</v>
      </c>
      <c r="B90" s="59" t="s">
        <v>185</v>
      </c>
      <c r="C90" s="59">
        <v>999999</v>
      </c>
      <c r="D90" s="62" t="s">
        <v>37</v>
      </c>
      <c r="E90" s="67" t="s">
        <v>186</v>
      </c>
      <c r="F90" s="68">
        <v>44000000</v>
      </c>
      <c r="G90" s="48"/>
      <c r="H90" s="48"/>
      <c r="I90" s="48"/>
      <c r="J90" s="48"/>
      <c r="K90" s="48"/>
      <c r="L90" s="48"/>
      <c r="M90" s="48"/>
    </row>
    <row r="91" spans="1:13" ht="15">
      <c r="A91" s="70" t="s">
        <v>187</v>
      </c>
      <c r="B91" s="59" t="s">
        <v>163</v>
      </c>
      <c r="C91" s="59">
        <v>999999</v>
      </c>
      <c r="D91" s="62" t="s">
        <v>37</v>
      </c>
      <c r="E91" s="67" t="s">
        <v>188</v>
      </c>
      <c r="F91" s="68">
        <v>1200000000</v>
      </c>
      <c r="G91" s="48"/>
      <c r="H91" s="48"/>
      <c r="I91" s="48"/>
      <c r="J91" s="48"/>
      <c r="K91" s="48"/>
      <c r="L91" s="48"/>
      <c r="M91" s="48"/>
    </row>
    <row r="92" spans="1:13" ht="15">
      <c r="A92" s="70" t="s">
        <v>189</v>
      </c>
      <c r="B92" s="74" t="s">
        <v>163</v>
      </c>
      <c r="C92" s="75">
        <v>999999</v>
      </c>
      <c r="D92" s="74" t="s">
        <v>37</v>
      </c>
      <c r="E92" s="76" t="s">
        <v>190</v>
      </c>
      <c r="F92" s="68">
        <v>1000000</v>
      </c>
      <c r="G92" s="48"/>
      <c r="H92" s="48"/>
      <c r="I92" s="48"/>
      <c r="J92" s="48"/>
      <c r="K92" s="48"/>
      <c r="L92" s="48"/>
      <c r="M92" s="48"/>
    </row>
    <row r="93" spans="1:13" ht="15">
      <c r="A93" s="70" t="s">
        <v>191</v>
      </c>
      <c r="B93" s="74" t="s">
        <v>163</v>
      </c>
      <c r="C93" s="75">
        <v>999999</v>
      </c>
      <c r="D93" s="74" t="s">
        <v>37</v>
      </c>
      <c r="E93" s="76" t="s">
        <v>192</v>
      </c>
      <c r="F93" s="68">
        <v>1000000</v>
      </c>
      <c r="G93" s="48"/>
      <c r="H93" s="48"/>
      <c r="I93" s="48"/>
      <c r="J93" s="48"/>
      <c r="K93" s="48"/>
      <c r="L93" s="48"/>
      <c r="M93" s="48"/>
    </row>
    <row r="94" spans="1:13" ht="15">
      <c r="A94" s="70" t="s">
        <v>193</v>
      </c>
      <c r="B94" s="59" t="s">
        <v>194</v>
      </c>
      <c r="C94" s="59">
        <v>999999</v>
      </c>
      <c r="D94" s="62" t="s">
        <v>37</v>
      </c>
      <c r="E94" s="67" t="s">
        <v>195</v>
      </c>
      <c r="F94" s="68">
        <v>2454000</v>
      </c>
      <c r="G94" s="48"/>
      <c r="H94" s="48"/>
      <c r="I94" s="48"/>
      <c r="J94" s="48"/>
      <c r="K94" s="48"/>
      <c r="L94" s="48"/>
      <c r="M94" s="48"/>
    </row>
    <row r="95" spans="1:13" ht="15">
      <c r="A95" s="70" t="s">
        <v>196</v>
      </c>
      <c r="B95" s="59" t="s">
        <v>197</v>
      </c>
      <c r="C95" s="59">
        <v>999999</v>
      </c>
      <c r="D95" s="62" t="s">
        <v>37</v>
      </c>
      <c r="E95" s="67" t="s">
        <v>198</v>
      </c>
      <c r="F95" s="68">
        <v>4115000</v>
      </c>
      <c r="G95" s="48"/>
      <c r="H95" s="48"/>
      <c r="I95" s="48"/>
      <c r="J95" s="48"/>
      <c r="K95" s="48"/>
      <c r="L95" s="48"/>
      <c r="M95" s="48"/>
    </row>
    <row r="96" spans="1:13" ht="15">
      <c r="A96" s="70" t="s">
        <v>199</v>
      </c>
      <c r="B96" s="59" t="s">
        <v>200</v>
      </c>
      <c r="C96" s="59">
        <v>999999</v>
      </c>
      <c r="D96" s="62" t="s">
        <v>37</v>
      </c>
      <c r="E96" s="67" t="s">
        <v>201</v>
      </c>
      <c r="F96" s="68">
        <v>7110000</v>
      </c>
      <c r="G96" s="48"/>
      <c r="H96" s="48"/>
      <c r="I96" s="48"/>
      <c r="J96" s="48"/>
      <c r="K96" s="48"/>
      <c r="L96" s="48"/>
      <c r="M96" s="48"/>
    </row>
    <row r="97" spans="1:13" ht="15">
      <c r="A97" s="70" t="s">
        <v>202</v>
      </c>
      <c r="B97" s="59" t="s">
        <v>203</v>
      </c>
      <c r="C97" s="59">
        <v>999999</v>
      </c>
      <c r="D97" s="62" t="s">
        <v>37</v>
      </c>
      <c r="E97" s="67" t="s">
        <v>204</v>
      </c>
      <c r="F97" s="68">
        <v>730000</v>
      </c>
      <c r="G97" s="48"/>
      <c r="H97" s="48"/>
      <c r="I97" s="48"/>
      <c r="J97" s="48"/>
      <c r="K97" s="48"/>
      <c r="L97" s="48"/>
      <c r="M97" s="48"/>
    </row>
    <row r="98" spans="1:13" ht="15">
      <c r="A98" s="70" t="s">
        <v>205</v>
      </c>
      <c r="B98" s="59" t="s">
        <v>163</v>
      </c>
      <c r="C98" s="59">
        <v>999999</v>
      </c>
      <c r="D98" s="62" t="s">
        <v>37</v>
      </c>
      <c r="E98" s="67" t="s">
        <v>206</v>
      </c>
      <c r="F98" s="68">
        <v>832000000</v>
      </c>
      <c r="G98" s="48"/>
      <c r="H98" s="48"/>
      <c r="I98" s="48"/>
      <c r="J98" s="48"/>
      <c r="K98" s="48"/>
      <c r="L98" s="48"/>
      <c r="M98" s="48"/>
    </row>
    <row r="99" spans="1:13" ht="15">
      <c r="A99" s="77" t="s">
        <v>207</v>
      </c>
      <c r="B99" s="59" t="s">
        <v>163</v>
      </c>
      <c r="C99" s="78">
        <v>999999</v>
      </c>
      <c r="D99" s="62" t="s">
        <v>37</v>
      </c>
      <c r="E99" s="67" t="s">
        <v>208</v>
      </c>
      <c r="F99" s="68">
        <v>11000000</v>
      </c>
      <c r="G99" s="48"/>
      <c r="H99" s="48"/>
      <c r="I99" s="48"/>
      <c r="J99" s="48"/>
      <c r="K99" s="48"/>
      <c r="L99" s="48"/>
      <c r="M99" s="48"/>
    </row>
    <row r="100" spans="1:13" ht="15">
      <c r="A100" s="70" t="s">
        <v>209</v>
      </c>
      <c r="B100" s="59" t="s">
        <v>163</v>
      </c>
      <c r="C100" s="59">
        <v>999999</v>
      </c>
      <c r="D100" s="62" t="s">
        <v>37</v>
      </c>
      <c r="E100" s="67" t="s">
        <v>210</v>
      </c>
      <c r="F100" s="68">
        <v>315000000</v>
      </c>
      <c r="G100" s="48"/>
      <c r="H100" s="48"/>
      <c r="I100" s="48"/>
      <c r="J100" s="48"/>
      <c r="K100" s="48"/>
      <c r="L100" s="48"/>
      <c r="M100" s="48"/>
    </row>
    <row r="101" spans="1:13" ht="15">
      <c r="A101" s="70" t="s">
        <v>211</v>
      </c>
      <c r="B101" s="59" t="s">
        <v>163</v>
      </c>
      <c r="C101" s="59">
        <v>999999</v>
      </c>
      <c r="D101" s="62" t="s">
        <v>37</v>
      </c>
      <c r="E101" s="67" t="s">
        <v>212</v>
      </c>
      <c r="F101" s="68">
        <v>30000000</v>
      </c>
      <c r="G101" s="48"/>
      <c r="H101" s="48"/>
      <c r="I101" s="48"/>
      <c r="J101" s="48"/>
      <c r="K101" s="48"/>
      <c r="L101" s="48"/>
      <c r="M101" s="48"/>
    </row>
    <row r="102" spans="1:13" ht="15.75">
      <c r="A102" s="71" t="s">
        <v>213</v>
      </c>
      <c r="B102" s="59"/>
      <c r="C102" s="59"/>
      <c r="D102" s="62"/>
      <c r="E102" s="60" t="s">
        <v>214</v>
      </c>
      <c r="F102" s="65">
        <f>+F103+F104</f>
        <v>86500000</v>
      </c>
      <c r="G102" s="48"/>
      <c r="H102" s="48"/>
      <c r="I102" s="48"/>
      <c r="J102" s="48"/>
      <c r="K102" s="48"/>
      <c r="L102" s="48"/>
      <c r="M102" s="48"/>
    </row>
    <row r="103" spans="1:13" ht="15">
      <c r="A103" s="70" t="s">
        <v>215</v>
      </c>
      <c r="B103" s="59" t="s">
        <v>185</v>
      </c>
      <c r="C103" s="59">
        <v>999999</v>
      </c>
      <c r="D103" s="62" t="s">
        <v>37</v>
      </c>
      <c r="E103" s="67" t="s">
        <v>216</v>
      </c>
      <c r="F103" s="68">
        <v>70000000</v>
      </c>
      <c r="G103" s="48"/>
      <c r="H103" s="48"/>
      <c r="I103" s="48"/>
      <c r="J103" s="48"/>
      <c r="K103" s="48"/>
      <c r="L103" s="48"/>
      <c r="M103" s="48"/>
    </row>
    <row r="104" spans="1:13" ht="15">
      <c r="A104" s="70" t="s">
        <v>217</v>
      </c>
      <c r="B104" s="58" t="s">
        <v>218</v>
      </c>
      <c r="C104" s="59">
        <v>999999</v>
      </c>
      <c r="D104" s="62" t="s">
        <v>37</v>
      </c>
      <c r="E104" s="67" t="s">
        <v>219</v>
      </c>
      <c r="F104" s="68">
        <v>16500000</v>
      </c>
      <c r="G104" s="48"/>
      <c r="H104" s="48"/>
      <c r="I104" s="48"/>
      <c r="J104" s="48"/>
      <c r="K104" s="48"/>
      <c r="L104" s="48"/>
      <c r="M104" s="48"/>
    </row>
    <row r="105" spans="1:13" ht="15.75">
      <c r="A105" s="71" t="s">
        <v>220</v>
      </c>
      <c r="B105" s="59"/>
      <c r="C105" s="59"/>
      <c r="D105" s="69"/>
      <c r="E105" s="60" t="s">
        <v>221</v>
      </c>
      <c r="F105" s="65">
        <f>F106+F107</f>
        <v>2454800137</v>
      </c>
      <c r="G105" s="48"/>
      <c r="H105" s="48"/>
      <c r="I105" s="48"/>
      <c r="J105" s="48"/>
      <c r="K105" s="48"/>
      <c r="L105" s="48"/>
      <c r="M105" s="48"/>
    </row>
    <row r="106" spans="1:13" ht="15">
      <c r="A106" s="70" t="s">
        <v>222</v>
      </c>
      <c r="B106" s="59" t="s">
        <v>223</v>
      </c>
      <c r="C106" s="59">
        <v>999999</v>
      </c>
      <c r="D106" s="62" t="s">
        <v>37</v>
      </c>
      <c r="E106" s="67" t="s">
        <v>221</v>
      </c>
      <c r="F106" s="68">
        <v>2330900137</v>
      </c>
      <c r="G106" s="48"/>
      <c r="H106" s="48"/>
      <c r="I106" s="48"/>
      <c r="J106" s="48"/>
      <c r="K106" s="48"/>
      <c r="L106" s="48"/>
      <c r="M106" s="48"/>
    </row>
    <row r="107" spans="1:13" ht="15">
      <c r="A107" s="70" t="s">
        <v>224</v>
      </c>
      <c r="B107" s="59" t="s">
        <v>223</v>
      </c>
      <c r="C107" s="59">
        <v>999999</v>
      </c>
      <c r="D107" s="62" t="s">
        <v>37</v>
      </c>
      <c r="E107" s="67" t="s">
        <v>225</v>
      </c>
      <c r="F107" s="68">
        <v>123900000</v>
      </c>
      <c r="G107" s="48"/>
      <c r="H107" s="48"/>
      <c r="I107" s="48"/>
      <c r="J107" s="48"/>
      <c r="K107" s="48"/>
      <c r="L107" s="48"/>
      <c r="M107" s="48"/>
    </row>
    <row r="108" spans="1:13" ht="15.75">
      <c r="A108" s="70"/>
      <c r="B108" s="59"/>
      <c r="C108" s="59"/>
      <c r="D108" s="69"/>
      <c r="E108" s="60" t="s">
        <v>226</v>
      </c>
      <c r="F108" s="65">
        <f>+F75+F79+F102+F105</f>
        <v>8519209137</v>
      </c>
      <c r="G108" s="48"/>
      <c r="H108" s="48"/>
      <c r="I108" s="48"/>
      <c r="J108" s="48"/>
      <c r="K108" s="48"/>
      <c r="L108" s="48"/>
      <c r="M108" s="48"/>
    </row>
    <row r="109" spans="1:13" ht="15.75">
      <c r="A109" s="71" t="s">
        <v>227</v>
      </c>
      <c r="B109" s="59"/>
      <c r="C109" s="59"/>
      <c r="D109" s="69"/>
      <c r="E109" s="60" t="s">
        <v>228</v>
      </c>
      <c r="F109" s="65"/>
      <c r="G109" s="48"/>
      <c r="H109" s="48"/>
      <c r="I109" s="48"/>
      <c r="J109" s="48"/>
      <c r="K109" s="48"/>
      <c r="L109" s="48"/>
      <c r="M109" s="48"/>
    </row>
    <row r="110" spans="1:13" ht="15.75">
      <c r="A110" s="71" t="s">
        <v>229</v>
      </c>
      <c r="B110" s="59"/>
      <c r="C110" s="59"/>
      <c r="D110" s="69"/>
      <c r="E110" s="60" t="s">
        <v>230</v>
      </c>
      <c r="F110" s="65">
        <f>+F111</f>
        <v>35207272</v>
      </c>
      <c r="G110" s="48"/>
      <c r="H110" s="48"/>
      <c r="I110" s="48"/>
      <c r="J110" s="48"/>
      <c r="K110" s="48"/>
      <c r="L110" s="48"/>
      <c r="M110" s="48"/>
    </row>
    <row r="111" spans="1:13" ht="15">
      <c r="A111" s="70" t="s">
        <v>231</v>
      </c>
      <c r="B111" s="59" t="s">
        <v>232</v>
      </c>
      <c r="C111" s="59">
        <v>999999</v>
      </c>
      <c r="D111" s="62" t="s">
        <v>37</v>
      </c>
      <c r="E111" s="67" t="s">
        <v>233</v>
      </c>
      <c r="F111" s="68">
        <v>35207272</v>
      </c>
      <c r="G111" s="48"/>
      <c r="H111" s="48"/>
      <c r="I111" s="48"/>
      <c r="J111" s="48"/>
      <c r="K111" s="48"/>
      <c r="L111" s="48"/>
      <c r="M111" s="48"/>
    </row>
    <row r="112" spans="1:13" ht="15.75">
      <c r="A112" s="71" t="s">
        <v>234</v>
      </c>
      <c r="B112" s="59"/>
      <c r="C112" s="59"/>
      <c r="D112" s="69"/>
      <c r="E112" s="60" t="s">
        <v>235</v>
      </c>
      <c r="F112" s="72">
        <f>F113+F114+F115+F116</f>
        <v>1701200000</v>
      </c>
      <c r="G112" s="48"/>
      <c r="H112" s="48"/>
      <c r="I112" s="48"/>
      <c r="J112" s="48"/>
      <c r="K112" s="48"/>
      <c r="L112" s="48"/>
      <c r="M112" s="48"/>
    </row>
    <row r="113" spans="1:13" ht="30">
      <c r="A113" s="70" t="s">
        <v>236</v>
      </c>
      <c r="B113" s="59" t="s">
        <v>237</v>
      </c>
      <c r="C113" s="59">
        <v>999999</v>
      </c>
      <c r="D113" s="62" t="s">
        <v>37</v>
      </c>
      <c r="E113" s="67" t="s">
        <v>238</v>
      </c>
      <c r="F113" s="68">
        <v>1551600000</v>
      </c>
      <c r="G113" s="48"/>
      <c r="H113" s="48"/>
      <c r="I113" s="48"/>
      <c r="J113" s="48"/>
      <c r="K113" s="48"/>
      <c r="L113" s="48"/>
      <c r="M113" s="48"/>
    </row>
    <row r="114" spans="1:13" ht="15">
      <c r="A114" s="70" t="s">
        <v>239</v>
      </c>
      <c r="B114" s="59" t="s">
        <v>237</v>
      </c>
      <c r="C114" s="59">
        <v>999999</v>
      </c>
      <c r="D114" s="62" t="s">
        <v>37</v>
      </c>
      <c r="E114" s="67" t="s">
        <v>240</v>
      </c>
      <c r="F114" s="68">
        <v>43600000</v>
      </c>
      <c r="G114" s="48"/>
      <c r="H114" s="48"/>
      <c r="I114" s="48"/>
      <c r="J114" s="48"/>
      <c r="K114" s="48"/>
      <c r="L114" s="48"/>
      <c r="M114" s="48"/>
    </row>
    <row r="115" spans="1:13" ht="15">
      <c r="A115" s="70" t="s">
        <v>241</v>
      </c>
      <c r="B115" s="59" t="s">
        <v>242</v>
      </c>
      <c r="C115" s="59">
        <v>999999</v>
      </c>
      <c r="D115" s="62" t="s">
        <v>37</v>
      </c>
      <c r="E115" s="67" t="s">
        <v>243</v>
      </c>
      <c r="F115" s="68">
        <v>1000000</v>
      </c>
      <c r="G115" s="48"/>
      <c r="H115" s="48"/>
      <c r="I115" s="48"/>
      <c r="J115" s="48"/>
      <c r="K115" s="48"/>
      <c r="L115" s="48"/>
      <c r="M115" s="48"/>
    </row>
    <row r="116" spans="1:13" ht="15">
      <c r="A116" s="70" t="s">
        <v>244</v>
      </c>
      <c r="B116" s="59" t="s">
        <v>242</v>
      </c>
      <c r="C116" s="59">
        <v>999999</v>
      </c>
      <c r="D116" s="62" t="s">
        <v>37</v>
      </c>
      <c r="E116" s="67" t="s">
        <v>245</v>
      </c>
      <c r="F116" s="68">
        <v>105000000</v>
      </c>
      <c r="G116" s="48"/>
      <c r="H116" s="48"/>
      <c r="I116" s="48"/>
      <c r="J116" s="48"/>
      <c r="K116" s="48"/>
      <c r="L116" s="48"/>
      <c r="M116" s="48"/>
    </row>
    <row r="117" spans="1:13" ht="16.5" thickBot="1">
      <c r="A117" s="79"/>
      <c r="B117" s="80"/>
      <c r="C117" s="81"/>
      <c r="D117" s="82"/>
      <c r="E117" s="83" t="s">
        <v>246</v>
      </c>
      <c r="F117" s="84">
        <f>+F110+F112</f>
        <v>1736407272</v>
      </c>
      <c r="G117" s="48"/>
      <c r="H117" s="48"/>
      <c r="I117" s="48"/>
      <c r="J117" s="48"/>
      <c r="K117" s="48"/>
      <c r="L117" s="48"/>
      <c r="M117" s="48"/>
    </row>
    <row r="118" spans="1:13" ht="16.5" thickBot="1">
      <c r="A118" s="85" t="s">
        <v>247</v>
      </c>
      <c r="B118" s="86"/>
      <c r="C118" s="86"/>
      <c r="D118" s="86"/>
      <c r="E118" s="86"/>
      <c r="F118" s="87">
        <f>SUM(F117+F108+F73)</f>
        <v>17070774562</v>
      </c>
      <c r="G118" s="48"/>
      <c r="H118" s="48"/>
      <c r="I118" s="48"/>
      <c r="J118" s="48"/>
      <c r="K118" s="48"/>
      <c r="L118" s="48"/>
      <c r="M118" s="48"/>
    </row>
    <row r="119" spans="1:13" ht="14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4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4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s="5" customFormat="1" ht="15">
      <c r="A122" s="88" t="s">
        <v>38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1:13" s="5" customFormat="1" ht="15">
      <c r="A123" s="88" t="s">
        <v>248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1:13" s="5" customFormat="1" ht="15">
      <c r="A124" s="88" t="s">
        <v>289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1:13" s="5" customFormat="1" ht="16.5" thickBot="1">
      <c r="A125" s="89"/>
      <c r="B125" s="90"/>
      <c r="C125" s="90"/>
      <c r="D125" s="90"/>
      <c r="E125" s="90"/>
      <c r="F125" s="91"/>
      <c r="G125" s="92"/>
      <c r="H125" s="93"/>
      <c r="I125" s="94"/>
      <c r="J125" s="94"/>
      <c r="K125" s="94"/>
      <c r="L125" s="94"/>
      <c r="M125" s="95"/>
    </row>
    <row r="126" spans="1:13" s="5" customFormat="1" ht="98.25" thickBot="1">
      <c r="A126" s="96" t="s">
        <v>249</v>
      </c>
      <c r="B126" s="97" t="s">
        <v>250</v>
      </c>
      <c r="C126" s="98" t="s">
        <v>251</v>
      </c>
      <c r="D126" s="97" t="s">
        <v>11</v>
      </c>
      <c r="E126" s="97" t="s">
        <v>252</v>
      </c>
      <c r="F126" s="99" t="s">
        <v>253</v>
      </c>
      <c r="G126" s="97" t="s">
        <v>254</v>
      </c>
      <c r="H126" s="50" t="s">
        <v>12</v>
      </c>
      <c r="I126" s="100" t="s">
        <v>255</v>
      </c>
      <c r="J126" s="100" t="s">
        <v>256</v>
      </c>
      <c r="K126" s="100" t="s">
        <v>257</v>
      </c>
      <c r="L126" s="100" t="s">
        <v>258</v>
      </c>
      <c r="M126" s="101" t="s">
        <v>55</v>
      </c>
    </row>
    <row r="127" spans="1:13" s="5" customFormat="1" ht="31.5">
      <c r="A127" s="102" t="s">
        <v>259</v>
      </c>
      <c r="B127" s="103"/>
      <c r="C127" s="103"/>
      <c r="D127" s="103"/>
      <c r="E127" s="104"/>
      <c r="F127" s="105"/>
      <c r="G127" s="106"/>
      <c r="H127" s="107" t="s">
        <v>260</v>
      </c>
      <c r="I127" s="108"/>
      <c r="J127" s="108"/>
      <c r="K127" s="108"/>
      <c r="L127" s="108"/>
      <c r="M127" s="109"/>
    </row>
    <row r="128" spans="1:13" s="5" customFormat="1" ht="15.75">
      <c r="A128" s="110">
        <v>2</v>
      </c>
      <c r="B128" s="111"/>
      <c r="C128" s="111"/>
      <c r="D128" s="111"/>
      <c r="E128" s="112"/>
      <c r="F128" s="113"/>
      <c r="G128" s="114"/>
      <c r="H128" s="115" t="s">
        <v>261</v>
      </c>
      <c r="I128" s="116"/>
      <c r="J128" s="116"/>
      <c r="K128" s="116"/>
      <c r="L128" s="116"/>
      <c r="M128" s="117">
        <f>+M129+M135</f>
        <v>50056711338</v>
      </c>
    </row>
    <row r="129" spans="1:13" s="5" customFormat="1" ht="31.5">
      <c r="A129" s="118" t="s">
        <v>262</v>
      </c>
      <c r="B129" s="111"/>
      <c r="C129" s="111"/>
      <c r="D129" s="111"/>
      <c r="E129" s="112"/>
      <c r="F129" s="113"/>
      <c r="G129" s="114"/>
      <c r="H129" s="115" t="s">
        <v>263</v>
      </c>
      <c r="I129" s="116"/>
      <c r="J129" s="116"/>
      <c r="K129" s="116"/>
      <c r="L129" s="116"/>
      <c r="M129" s="117">
        <f>+M131</f>
        <v>15823514681</v>
      </c>
    </row>
    <row r="130" spans="1:13" s="5" customFormat="1" ht="48.75">
      <c r="A130" s="119"/>
      <c r="B130" s="111"/>
      <c r="C130" s="111"/>
      <c r="D130" s="111"/>
      <c r="E130" s="112"/>
      <c r="F130" s="113" t="s">
        <v>264</v>
      </c>
      <c r="G130" s="114" t="s">
        <v>265</v>
      </c>
      <c r="H130" s="120" t="s">
        <v>266</v>
      </c>
      <c r="I130" s="116">
        <v>5500</v>
      </c>
      <c r="J130" s="116" t="s">
        <v>267</v>
      </c>
      <c r="K130" s="116"/>
      <c r="L130" s="116"/>
      <c r="M130" s="121"/>
    </row>
    <row r="131" spans="1:13" s="5" customFormat="1" ht="30" customHeight="1">
      <c r="A131" s="118" t="s">
        <v>268</v>
      </c>
      <c r="B131" s="111"/>
      <c r="C131" s="111"/>
      <c r="D131" s="111"/>
      <c r="E131" s="112"/>
      <c r="F131" s="113"/>
      <c r="G131" s="114"/>
      <c r="H131" s="115" t="s">
        <v>269</v>
      </c>
      <c r="I131" s="116"/>
      <c r="J131" s="116"/>
      <c r="K131" s="116"/>
      <c r="L131" s="116"/>
      <c r="M131" s="117">
        <f>+M132</f>
        <v>15823514681</v>
      </c>
    </row>
    <row r="132" spans="1:13" s="5" customFormat="1" ht="90.75">
      <c r="A132" s="119"/>
      <c r="B132" s="111"/>
      <c r="C132" s="111"/>
      <c r="D132" s="111"/>
      <c r="E132" s="112"/>
      <c r="F132" s="113">
        <v>282</v>
      </c>
      <c r="G132" s="122" t="s">
        <v>270</v>
      </c>
      <c r="H132" s="120" t="s">
        <v>271</v>
      </c>
      <c r="I132" s="116">
        <v>650</v>
      </c>
      <c r="J132" s="116" t="s">
        <v>267</v>
      </c>
      <c r="K132" s="123">
        <v>773.75</v>
      </c>
      <c r="L132" s="116">
        <v>650</v>
      </c>
      <c r="M132" s="121">
        <f>+M133</f>
        <v>15823514681</v>
      </c>
    </row>
    <row r="133" spans="1:13" s="5" customFormat="1" ht="45.75">
      <c r="A133" s="119"/>
      <c r="B133" s="111"/>
      <c r="C133" s="111"/>
      <c r="D133" s="111"/>
      <c r="E133" s="112"/>
      <c r="F133" s="113"/>
      <c r="G133" s="114"/>
      <c r="H133" s="120" t="s">
        <v>272</v>
      </c>
      <c r="I133" s="116"/>
      <c r="J133" s="116"/>
      <c r="K133" s="116"/>
      <c r="L133" s="116"/>
      <c r="M133" s="121">
        <f>+M134</f>
        <v>15823514681</v>
      </c>
    </row>
    <row r="134" spans="1:13" s="5" customFormat="1" ht="30.75">
      <c r="A134" s="124" t="s">
        <v>273</v>
      </c>
      <c r="B134" s="111" t="s">
        <v>274</v>
      </c>
      <c r="C134" s="111">
        <v>29703904</v>
      </c>
      <c r="D134" s="111" t="s">
        <v>37</v>
      </c>
      <c r="E134" s="125" t="s">
        <v>275</v>
      </c>
      <c r="F134" s="113"/>
      <c r="G134" s="114"/>
      <c r="H134" s="120" t="s">
        <v>276</v>
      </c>
      <c r="I134" s="116"/>
      <c r="J134" s="116"/>
      <c r="K134" s="116"/>
      <c r="L134" s="116"/>
      <c r="M134" s="121">
        <v>15823514681</v>
      </c>
    </row>
    <row r="135" spans="1:13" s="5" customFormat="1" ht="15.75">
      <c r="A135" s="118" t="s">
        <v>277</v>
      </c>
      <c r="B135" s="111"/>
      <c r="C135" s="111"/>
      <c r="D135" s="111"/>
      <c r="E135" s="112"/>
      <c r="F135" s="113"/>
      <c r="G135" s="114"/>
      <c r="H135" s="115" t="s">
        <v>278</v>
      </c>
      <c r="I135" s="116"/>
      <c r="J135" s="116"/>
      <c r="K135" s="116"/>
      <c r="L135" s="116"/>
      <c r="M135" s="117">
        <f>+M137</f>
        <v>34233196657</v>
      </c>
    </row>
    <row r="136" spans="1:13" s="5" customFormat="1" ht="75.75">
      <c r="A136" s="119"/>
      <c r="B136" s="111"/>
      <c r="C136" s="111"/>
      <c r="D136" s="111"/>
      <c r="E136" s="112"/>
      <c r="F136" s="113" t="s">
        <v>279</v>
      </c>
      <c r="G136" s="114" t="s">
        <v>265</v>
      </c>
      <c r="H136" s="120" t="s">
        <v>280</v>
      </c>
      <c r="I136" s="116">
        <v>6000</v>
      </c>
      <c r="J136" s="116" t="s">
        <v>267</v>
      </c>
      <c r="K136" s="116"/>
      <c r="L136" s="116"/>
      <c r="M136" s="121"/>
    </row>
    <row r="137" spans="1:13" s="5" customFormat="1" ht="31.5">
      <c r="A137" s="118" t="s">
        <v>281</v>
      </c>
      <c r="B137" s="111"/>
      <c r="C137" s="111"/>
      <c r="D137" s="111"/>
      <c r="E137" s="112"/>
      <c r="F137" s="113"/>
      <c r="G137" s="114"/>
      <c r="H137" s="115" t="s">
        <v>282</v>
      </c>
      <c r="I137" s="116"/>
      <c r="J137" s="116"/>
      <c r="K137" s="116"/>
      <c r="L137" s="116"/>
      <c r="M137" s="117">
        <f>+M138</f>
        <v>34233196657</v>
      </c>
    </row>
    <row r="138" spans="1:13" s="5" customFormat="1" ht="105.75">
      <c r="A138" s="119"/>
      <c r="B138" s="111"/>
      <c r="C138" s="111"/>
      <c r="D138" s="111"/>
      <c r="E138" s="112"/>
      <c r="F138" s="113">
        <v>291</v>
      </c>
      <c r="G138" s="122" t="s">
        <v>270</v>
      </c>
      <c r="H138" s="120" t="s">
        <v>283</v>
      </c>
      <c r="I138" s="116">
        <v>960</v>
      </c>
      <c r="J138" s="116" t="s">
        <v>267</v>
      </c>
      <c r="K138" s="123">
        <v>1357</v>
      </c>
      <c r="L138" s="116">
        <v>960</v>
      </c>
      <c r="M138" s="121">
        <f>+M139</f>
        <v>34233196657</v>
      </c>
    </row>
    <row r="139" spans="1:13" s="5" customFormat="1" ht="45.75">
      <c r="A139" s="119"/>
      <c r="B139" s="111"/>
      <c r="C139" s="111"/>
      <c r="D139" s="111"/>
      <c r="E139" s="112"/>
      <c r="F139" s="113"/>
      <c r="G139" s="122"/>
      <c r="H139" s="120" t="s">
        <v>284</v>
      </c>
      <c r="I139" s="116"/>
      <c r="J139" s="116"/>
      <c r="K139" s="116"/>
      <c r="L139" s="116"/>
      <c r="M139" s="121">
        <f>+M140</f>
        <v>34233196657</v>
      </c>
    </row>
    <row r="140" spans="1:13" s="5" customFormat="1" ht="31.5" thickBot="1">
      <c r="A140" s="129" t="s">
        <v>285</v>
      </c>
      <c r="B140" s="130" t="s">
        <v>286</v>
      </c>
      <c r="C140" s="130">
        <v>29704004</v>
      </c>
      <c r="D140" s="130" t="s">
        <v>37</v>
      </c>
      <c r="E140" s="131" t="s">
        <v>275</v>
      </c>
      <c r="F140" s="132"/>
      <c r="G140" s="133"/>
      <c r="H140" s="134" t="s">
        <v>276</v>
      </c>
      <c r="I140" s="135"/>
      <c r="J140" s="135"/>
      <c r="K140" s="135"/>
      <c r="L140" s="135"/>
      <c r="M140" s="136">
        <v>34233196657</v>
      </c>
    </row>
    <row r="141" spans="1:13" s="5" customFormat="1" ht="15.75">
      <c r="A141" s="137" t="s">
        <v>287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9">
        <f>+M128</f>
        <v>50056711338</v>
      </c>
    </row>
    <row r="142" spans="1:13" s="5" customFormat="1" ht="16.5" thickBot="1">
      <c r="A142" s="126" t="s">
        <v>288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8">
        <f>+M141</f>
        <v>50056711338</v>
      </c>
    </row>
    <row r="143" spans="1:13" ht="14.25">
      <c r="A143" s="6"/>
      <c r="B143" s="7"/>
      <c r="C143" s="7"/>
      <c r="D143" s="7"/>
      <c r="E143" s="8"/>
      <c r="F143" s="9"/>
      <c r="G143" s="9"/>
      <c r="H143" s="9"/>
      <c r="I143" s="9"/>
      <c r="J143" s="9"/>
      <c r="K143" s="9"/>
      <c r="L143" s="9"/>
      <c r="M143" s="9"/>
    </row>
    <row r="144" spans="1:13" ht="14.25">
      <c r="A144" s="6"/>
      <c r="B144" s="7"/>
      <c r="C144" s="7"/>
      <c r="D144" s="7"/>
      <c r="E144" s="8"/>
      <c r="F144" s="9"/>
      <c r="G144" s="9"/>
      <c r="H144" s="9"/>
      <c r="I144" s="9"/>
      <c r="J144" s="9"/>
      <c r="K144" s="9"/>
      <c r="L144" s="9"/>
      <c r="M144" s="9"/>
    </row>
    <row r="145" spans="1:13" ht="14.25">
      <c r="A145" s="6"/>
      <c r="B145" s="7"/>
      <c r="C145" s="7"/>
      <c r="D145" s="7"/>
      <c r="E145" s="8"/>
      <c r="F145" s="9"/>
      <c r="G145" s="9"/>
      <c r="H145" s="9"/>
      <c r="I145" s="9"/>
      <c r="J145" s="9"/>
      <c r="K145" s="9"/>
      <c r="L145" s="9"/>
      <c r="M145" s="9"/>
    </row>
  </sheetData>
  <sheetProtection/>
  <mergeCells count="14">
    <mergeCell ref="A122:M122"/>
    <mergeCell ref="A123:M123"/>
    <mergeCell ref="A124:M124"/>
    <mergeCell ref="A141:L141"/>
    <mergeCell ref="A142:L142"/>
    <mergeCell ref="A34:F34"/>
    <mergeCell ref="A35:F35"/>
    <mergeCell ref="A36:F36"/>
    <mergeCell ref="A118:E118"/>
    <mergeCell ref="A3:F3"/>
    <mergeCell ref="A4:F4"/>
    <mergeCell ref="A5:F5"/>
    <mergeCell ref="A29:E29"/>
    <mergeCell ref="A30:E30"/>
  </mergeCells>
  <conditionalFormatting sqref="M126">
    <cfRule type="expression" priority="2" dxfId="2">
      <formula>LEN('PRESUPUESTO 2020'!#REF!)&lt;=12</formula>
    </cfRule>
  </conditionalFormatting>
  <conditionalFormatting sqref="M126">
    <cfRule type="expression" priority="1" dxfId="2">
      <formula>LEN('PRESUPUESTO 2020'!#REF!)&lt;=12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65" r:id="rId3"/>
  <rowBreaks count="2" manualBreakCount="2">
    <brk id="68" max="255" man="1"/>
    <brk id="8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Mery Ramos Quintero</dc:creator>
  <cp:keywords/>
  <dc:description/>
  <cp:lastModifiedBy>Maria Ines Boton Macana</cp:lastModifiedBy>
  <cp:lastPrinted>2020-01-03T14:06:22Z</cp:lastPrinted>
  <dcterms:created xsi:type="dcterms:W3CDTF">2015-12-17T21:20:31Z</dcterms:created>
  <dcterms:modified xsi:type="dcterms:W3CDTF">2020-01-27T20:41:37Z</dcterms:modified>
  <cp:category/>
  <cp:version/>
  <cp:contentType/>
  <cp:contentStatus/>
</cp:coreProperties>
</file>