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wnloads\Nuevas Publicaciones\Presupuesto 2025\"/>
    </mc:Choice>
  </mc:AlternateContent>
  <bookViews>
    <workbookView xWindow="0" yWindow="0" windowWidth="20490" windowHeight="6795"/>
  </bookViews>
  <sheets>
    <sheet name="Prsupuesto Ingresos 2025" sheetId="5" r:id="rId1"/>
    <sheet name="Presuesto Gastos Vigencia 2025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F62" i="1"/>
  <c r="F50" i="1"/>
  <c r="F55" i="1"/>
  <c r="F49" i="1" l="1"/>
  <c r="F90" i="1"/>
  <c r="F89" i="1" s="1"/>
  <c r="F87" i="1"/>
  <c r="F86" i="1" s="1"/>
  <c r="F84" i="1"/>
  <c r="F83" i="1" s="1"/>
  <c r="F82" i="1" s="1"/>
  <c r="F46" i="1"/>
  <c r="F45" i="1" s="1"/>
  <c r="F38" i="1"/>
  <c r="F33" i="1"/>
  <c r="F32" i="1" s="1"/>
  <c r="F25" i="1"/>
  <c r="F23" i="1"/>
  <c r="F22" i="1" s="1"/>
  <c r="F18" i="1"/>
  <c r="F12" i="1"/>
  <c r="F11" i="1" s="1"/>
  <c r="F10" i="1" l="1"/>
  <c r="F9" i="1" s="1"/>
  <c r="F37" i="1"/>
  <c r="F8" i="1" s="1"/>
  <c r="F99" i="1" l="1"/>
</calcChain>
</file>

<file path=xl/sharedStrings.xml><?xml version="1.0" encoding="utf-8"?>
<sst xmlns="http://schemas.openxmlformats.org/spreadsheetml/2006/main" count="433" uniqueCount="251">
  <si>
    <t>SECCION PRESUPUESTAL 1207</t>
  </si>
  <si>
    <t>BENEFICENCIA DE CUNDINAMARCA</t>
  </si>
  <si>
    <t>DISTRIBUCIÓN DE LOS GASTOS DE FUNCIONAMIENTO</t>
  </si>
  <si>
    <t>Código</t>
  </si>
  <si>
    <t>Área Funcional</t>
  </si>
  <si>
    <t>Programa Presupuestario</t>
  </si>
  <si>
    <t>Fondo</t>
  </si>
  <si>
    <t>Nombre Cuenta</t>
  </si>
  <si>
    <t>Presupuesto Vigencia 2025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</si>
  <si>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</si>
  <si>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</si>
  <si>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</si>
  <si>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</si>
  <si>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</si>
  <si>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</si>
  <si>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</si>
  <si>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</si>
  <si>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</si>
  <si>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</si>
  <si>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</si>
  <si>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1-0300</t>
  </si>
  <si>
    <t>Sueldo básico</t>
  </si>
  <si>
    <t>2.1.1.01.01.001.02</t>
  </si>
  <si>
    <t>Horas extras, dominicales, festivos y recargos</t>
  </si>
  <si>
    <t>2.1.1.01.01.001.04</t>
  </si>
  <si>
    <t>Subsidio de alimentación</t>
  </si>
  <si>
    <t>2.1.1.01.01.001.06</t>
  </si>
  <si>
    <t>Prima de servicio</t>
  </si>
  <si>
    <t>2.1.1.01.01.001.07</t>
  </si>
  <si>
    <t>Bonificación por servicios prestados</t>
  </si>
  <si>
    <t>2.1.1.01.01.001.08</t>
  </si>
  <si>
    <t>Prestaciones sociales</t>
  </si>
  <si>
    <t>2.1.1.01.01.001.08.01</t>
  </si>
  <si>
    <t>Prima de navidad</t>
  </si>
  <si>
    <t>2.1.1.01.01.001.08.02</t>
  </si>
  <si>
    <t>Prima de vacaciones</t>
  </si>
  <si>
    <t>2.1.1.01.01.001.09</t>
  </si>
  <si>
    <t>Prima técnica salarial</t>
  </si>
  <si>
    <t>2.1.1.01.01.002</t>
  </si>
  <si>
    <t>Factores salariales especiales</t>
  </si>
  <si>
    <t>2.1.1.01.01.002.12</t>
  </si>
  <si>
    <t>Prima de antigüedad</t>
  </si>
  <si>
    <t>2.1.1.01.01.002.12.01</t>
  </si>
  <si>
    <t xml:space="preserve">Beneficios a los empleados a corto plazo </t>
  </si>
  <si>
    <t>2.1.1.01.02</t>
  </si>
  <si>
    <t>Contribuciones inherentes a la nómina</t>
  </si>
  <si>
    <t>2.1.1.01.02.001</t>
  </si>
  <si>
    <t>Aportes a la seguridad social en pensiones</t>
  </si>
  <si>
    <t>2.1.1.01.02.002</t>
  </si>
  <si>
    <t>Aportes a la seguridad social en salud</t>
  </si>
  <si>
    <t>2.1.1.01.02.004</t>
  </si>
  <si>
    <t>Aportes a cajas de compensación familiar</t>
  </si>
  <si>
    <t>2.1.1.01.02.005</t>
  </si>
  <si>
    <t>Aportes generales al sistema de riesgos laborales</t>
  </si>
  <si>
    <t>2.1.1.01.02.006</t>
  </si>
  <si>
    <t>Aportes al ICBF</t>
  </si>
  <si>
    <t>2.1.1.01.02.007</t>
  </si>
  <si>
    <t>Aportes al SENA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</si>
  <si>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</si>
  <si>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</si>
  <si>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</si>
  <si>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</si>
  <si>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</si>
  <si>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2.1.1.01.03.001.02</t>
  </si>
  <si>
    <t>Indemnización por vacaciones</t>
  </si>
  <si>
    <t>2.1.1.01.03.001.03</t>
  </si>
  <si>
    <t>Bonificación especial de recreación</t>
  </si>
  <si>
    <t>2.1.2</t>
  </si>
  <si>
    <t>Adquisición de bienes y servicios</t>
  </si>
  <si>
    <t>2.1.2.01</t>
  </si>
  <si>
    <t>Adquisición de activos no financieros</t>
  </si>
  <si>
    <t>2.1.2.01.01</t>
  </si>
  <si>
    <t>Activos fijos</t>
  </si>
  <si>
    <t>2.1.2.01.01.003</t>
  </si>
  <si>
    <t>Maquinaria y equipo</t>
  </si>
  <si>
    <t>2.1.2.01.01.003.03</t>
  </si>
  <si>
    <t>Maquinaria de oficina, contabilidad e informática</t>
  </si>
  <si>
    <t>2.1.2.01.01.003.03.02</t>
  </si>
  <si>
    <t>Maquinaria de informática y sus partes, piezas y accesorios</t>
  </si>
  <si>
    <t>2.1.2.01.01.003.07</t>
  </si>
  <si>
    <t>Equipo de transporte</t>
  </si>
  <si>
    <t>2.1.2.01.01.003.07.01</t>
  </si>
  <si>
    <t>Vehículos automotores, remolques y semirremolques; y sus partes, piezas y accesorios</t>
  </si>
  <si>
    <t>2.1.2.02</t>
  </si>
  <si>
    <t>Adquisiciones diferentes de activos</t>
  </si>
  <si>
    <t>2.1.2.02.01</t>
  </si>
  <si>
    <t>Materiales y suministros</t>
  </si>
  <si>
    <t>2.1.2.02.01.001</t>
  </si>
  <si>
    <t>Minerales; electricidad, gas y agua</t>
  </si>
  <si>
    <t>2.1.2.02.01.003</t>
  </si>
  <si>
    <t>Otros bienes transportables (excepto productos metálicos, maquinaria y equipo)</t>
  </si>
  <si>
    <t>2.1.2.02.02</t>
  </si>
  <si>
    <t>Adquisición de servicios</t>
  </si>
  <si>
    <t>2.1.2.02.02.006</t>
  </si>
  <si>
    <t>2.1.2.02.02.007</t>
  </si>
  <si>
    <t>2.1.2.02.02.008</t>
  </si>
  <si>
    <t xml:space="preserve">Servicios prestados a las empresas y servicios de producción </t>
  </si>
  <si>
    <t>2.1.2.02.02.009</t>
  </si>
  <si>
    <t>Servicios para la comunidad, sociales y personales</t>
  </si>
  <si>
    <t>2.1.2.02.02.010</t>
  </si>
  <si>
    <t>Viáticos de los funcionarios en comisión</t>
  </si>
  <si>
    <t>2.1.3</t>
  </si>
  <si>
    <t>Transferencias corrientes</t>
  </si>
  <si>
    <t>2.1.3.13</t>
  </si>
  <si>
    <t>Sentencias y conciliaciones</t>
  </si>
  <si>
    <t>2.1.3.13.01</t>
  </si>
  <si>
    <t>Fallos nacionales</t>
  </si>
  <si>
    <t>2.1.3.13.01.001</t>
  </si>
  <si>
    <t>Sentencias</t>
  </si>
  <si>
    <t>2.1.7</t>
  </si>
  <si>
    <t>Disminución de pasivos</t>
  </si>
  <si>
    <t>2.1.7.01</t>
  </si>
  <si>
    <t>Cesantías</t>
  </si>
  <si>
    <t>2.1.7.01.01</t>
  </si>
  <si>
    <t>Cesantías definitivas</t>
  </si>
  <si>
    <t>2.1.8</t>
  </si>
  <si>
    <t>Gastos por tributos, tasas, contribuciones, multas, sanciones e intereses de mora</t>
  </si>
  <si>
    <t>2.1.8.01</t>
  </si>
  <si>
    <t>Impuestos</t>
  </si>
  <si>
    <t>2.1.8.01.52</t>
  </si>
  <si>
    <t>Impuesto predial unificado</t>
  </si>
  <si>
    <t>2.1.8.03</t>
  </si>
  <si>
    <t>Tasas y derechos administrativos</t>
  </si>
  <si>
    <t>2.1.8.04</t>
  </si>
  <si>
    <t>Contribuciones</t>
  </si>
  <si>
    <t>2.1.8.04.01</t>
  </si>
  <si>
    <t>Cuota de fiscalización y auditaje</t>
  </si>
  <si>
    <t>2.1.8.04.03</t>
  </si>
  <si>
    <t>Contribución de valorización</t>
  </si>
  <si>
    <t>2.1.8.05</t>
  </si>
  <si>
    <t>Multas, sanciones e intereses de mora</t>
  </si>
  <si>
    <t>2.1.8.05.01</t>
  </si>
  <si>
    <t>Multas y sanciones</t>
  </si>
  <si>
    <t>2.1.8.05.01.004</t>
  </si>
  <si>
    <t>Sanciones administrativas</t>
  </si>
  <si>
    <t>TOTAL PRESUPUESTO DE GASTOS DE FUNCIONAMIENTO</t>
  </si>
  <si>
    <t>9/999/CC</t>
  </si>
  <si>
    <t>Servicios de alojamiento; servicios de suministro de comidas y bebidas; servicios de transporte; y servicios de distribución de electricidad, gas y agua</t>
  </si>
  <si>
    <t>2.1.2.02.02.006.01</t>
  </si>
  <si>
    <t>Servicios de alojamiento; servicios de suministro de comidas y bebidas; servicios de transporte; y servicios de distribución de electricidad, gas y agua ( comunicaciones-mensajería)</t>
  </si>
  <si>
    <t>2.1.2.02.02.006.02</t>
  </si>
  <si>
    <t>Servicios de alojamiento; servicios de suministro de comidas y bebidas; servicios de transporte; y servicios de distribución de electricidad, gas y agua ( energìa)</t>
  </si>
  <si>
    <t>2.1.2.02.02.006.03</t>
  </si>
  <si>
    <t>Servicios de alojamiento; servicios de suministro de comidas y bebidas; servicios de transporte; y servicios de distribución de electricidad, gas y agua ( cafetería))</t>
  </si>
  <si>
    <t>2.1.2.02.02.006.04</t>
  </si>
  <si>
    <t>Servicios de alojamiento; servicios de suministro de comidas y bebidas; servicios de transporte; y servicios de distribución de electricidad, gas y agua ( peajes)</t>
  </si>
  <si>
    <t>Servicios financieros y servicios conexos, servicios inmobiliarios y servicios de leasing</t>
  </si>
  <si>
    <t>2.1.2.02.02.007.01</t>
  </si>
  <si>
    <t>Servicios financieros y servicios conexos, servicios inmobiliarios y servicios de leasing (administración de inmuebles)</t>
  </si>
  <si>
    <t>2.1.2.02.02.007.02</t>
  </si>
  <si>
    <t>Servicios financieros y servicios conexos, servicios inmobiliarios y servicios de leasing (arrendamientos)</t>
  </si>
  <si>
    <t>2.1.2.02.02.007.03</t>
  </si>
  <si>
    <t>Servicios financieros y servicios conexos, servicios inmobiliarios y servicios de leasing (seguros)</t>
  </si>
  <si>
    <t>2.1.2.02.02.007.04</t>
  </si>
  <si>
    <t>Servicios financieros y servicios conexos, servicios inmobiliarios y servicios de leasing (comisiones)</t>
  </si>
  <si>
    <t>2.1.2.02.02.007.05</t>
  </si>
  <si>
    <t>Servicios financieros y servicios conexos, servicios inmobiliarios y servicios de leasing (avalúos)</t>
  </si>
  <si>
    <t>2.1.2.02.02.007.06</t>
  </si>
  <si>
    <t>Servicios financieros y servicios conexos, servicios inmobiliarios y servicios de leasing (seguros arrendamientos)</t>
  </si>
  <si>
    <t>2.1.2.02.02.008.01</t>
  </si>
  <si>
    <t>Servicios prestados a las empresas y servicios de producción (rem serv tec)</t>
  </si>
  <si>
    <t>2.1.2.02.02.008.02</t>
  </si>
  <si>
    <t>Servicios prestados a las empresas y servicios de producción (honorarios)</t>
  </si>
  <si>
    <t>2.1.2.02.02.008.03</t>
  </si>
  <si>
    <t>Servicios prestados a las empresas y servicios de producción (carrera admtva)</t>
  </si>
  <si>
    <t>2.1.2.02.02.008.04</t>
  </si>
  <si>
    <t>Servicios prestados a las empresas y servicios de producción (mantenimiento)</t>
  </si>
  <si>
    <t>2.1.2.02.02.008.05</t>
  </si>
  <si>
    <t>Servicios prestados a las empresas y servicios de producción (mantenimiento vehìculos)</t>
  </si>
  <si>
    <t>2.1.2.02.02.008.06</t>
  </si>
  <si>
    <t>Servicios prestados a las empresas y servicios de producción (gastos computador)</t>
  </si>
  <si>
    <t>2.1.2.02.02.008.07</t>
  </si>
  <si>
    <t>Servicios prestados a las empresas y servicios de producción (impresos y publ)</t>
  </si>
  <si>
    <t>2.1.2.02.02.008.08</t>
  </si>
  <si>
    <t>Servicios prestados a las empresas y servicios de producción (seguridad en el trabajo)</t>
  </si>
  <si>
    <t>2.1.2.02.02.008.09</t>
  </si>
  <si>
    <t>Servicios prestados a las empresas y servicios de producción (biblioteca y archivo)</t>
  </si>
  <si>
    <t>2.1.2.02.02.008.10</t>
  </si>
  <si>
    <t>Servicios prestados a las empresas y servicios de producción (peritos y gastos judiciales)</t>
  </si>
  <si>
    <t>2.1.2.02.02.008.11</t>
  </si>
  <si>
    <t>Servicios prestados a las empresas y servicios de producción (servicio de telec-teléfono)</t>
  </si>
  <si>
    <t>2.1.2.02.02.008.12</t>
  </si>
  <si>
    <t>Servicios prestados a las empresas y servicios de producción (vigilancia)</t>
  </si>
  <si>
    <t>2.1.2.02.02.008.13</t>
  </si>
  <si>
    <t>Servicios prestados a las empresas y servicios de producción (vigilancia- vig fra))</t>
  </si>
  <si>
    <t>2.1.2.02.02.009.01</t>
  </si>
  <si>
    <t>Servicios para la comunidad, sociales y personales (gastos bienestar)</t>
  </si>
  <si>
    <t>2.1.2.02.02.009.02</t>
  </si>
  <si>
    <t>Servicios para la comunidad, sociales y personales (capacitación func)</t>
  </si>
  <si>
    <t>2.1.2.02.02.009.03</t>
  </si>
  <si>
    <t>Servicios para la comunidad, sociales y personales (auxilio sindical)</t>
  </si>
  <si>
    <t>2.1.2.02.02.009.04</t>
  </si>
  <si>
    <t>Servicios para la comunidad, sociales y personales (gasto acued)</t>
  </si>
  <si>
    <t xml:space="preserve">                                               VIGENCIA  2025</t>
  </si>
  <si>
    <t xml:space="preserve"> NIT: 899999072-1</t>
  </si>
  <si>
    <t>Fecha: lunes, 30 de enero de 2025</t>
  </si>
  <si>
    <t>INGRESOS</t>
  </si>
  <si>
    <t>1.1</t>
  </si>
  <si>
    <t>INGRESOS CORRIENTES</t>
  </si>
  <si>
    <t>1.1.02</t>
  </si>
  <si>
    <t>INGRESOS NO TRIBUTARIOS</t>
  </si>
  <si>
    <t>TRANSFERENCIAS CORRIENTES</t>
  </si>
  <si>
    <t>1.2</t>
  </si>
  <si>
    <t>RECURSOS DE CAPITAL</t>
  </si>
  <si>
    <t>1.2.02</t>
  </si>
  <si>
    <t>EXCEDENTES FINANCIEROS</t>
  </si>
  <si>
    <t>1.2.05</t>
  </si>
  <si>
    <t>RENDIMIENTOS FINANCIEROS</t>
  </si>
  <si>
    <t>1.2.09</t>
  </si>
  <si>
    <t>PRESUPUESTO DE INGRESOS</t>
  </si>
  <si>
    <t>Código Cuenta</t>
  </si>
  <si>
    <t>Nombre</t>
  </si>
  <si>
    <t>Presupuesto Inicial</t>
  </si>
  <si>
    <t>Adiciones</t>
  </si>
  <si>
    <t>Modificaciones Reducciones</t>
  </si>
  <si>
    <t>Traslados</t>
  </si>
  <si>
    <t>Total</t>
  </si>
  <si>
    <t>69,438,892,553.00</t>
  </si>
  <si>
    <t>-</t>
  </si>
  <si>
    <t>36,548,417,411.00</t>
  </si>
  <si>
    <t>32,890,475,142.00</t>
  </si>
  <si>
    <t>30,757,679,596.00</t>
  </si>
  <si>
    <t>22,795,546.00</t>
  </si>
  <si>
    <t>RECUPERACION DE CARTERA ­ PRESTAMOS</t>
  </si>
  <si>
    <t>2,110,000,000.00</t>
  </si>
  <si>
    <t>GASTOS</t>
  </si>
  <si>
    <t>FUNCIONAMIENTO</t>
  </si>
  <si>
    <t>24,484,600,142.00</t>
  </si>
  <si>
    <t>GASTOS DE PERSONAL</t>
  </si>
  <si>
    <t>8,501,928,500.00</t>
  </si>
  <si>
    <t>ADQUISICION DE BIENES Y SERVICIOS</t>
  </si>
  <si>
    <t>11,063,843,245.00</t>
  </si>
  <si>
    <t>1,030,985,397.00</t>
  </si>
  <si>
    <t>DISMINUCION DE PASIVOS</t>
  </si>
  <si>
    <t>657,400,000.00</t>
  </si>
  <si>
    <t>GASTOS POR TRIBUTOS, TASAS, CONTRIBUCIONES, MULTAS, SANCIONES E INTERESES DE MORA</t>
  </si>
  <si>
    <t>3,230,443,000.00</t>
  </si>
  <si>
    <t>2.3</t>
  </si>
  <si>
    <t>GASTOS DE INVERSION</t>
  </si>
  <si>
    <t>36,954,292,411.00</t>
  </si>
  <si>
    <t>2.3.41</t>
  </si>
  <si>
    <t xml:space="preserve"> INCLUSION SOCIAL Y RECONCILIACION </t>
  </si>
  <si>
    <t>2.4.5</t>
  </si>
  <si>
    <t>Gastos de comercialización y producción</t>
  </si>
  <si>
    <t>8,000,000,000.00</t>
  </si>
  <si>
    <t>RESERVAS PRESUPUESTALES</t>
  </si>
  <si>
    <t>2,541,264,482.94</t>
  </si>
  <si>
    <t>CUENTAS POR PAGAR VIGENCIA 2024</t>
  </si>
  <si>
    <t>2,255,682,297.72</t>
  </si>
  <si>
    <t>CUENTAS POR PAGAR VIGENCIAS ANTERIORES A 2023</t>
  </si>
  <si>
    <t>VIGENCIA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</si>
</sst>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3" formatCode="_-* #,##0.00_-;\-* #,##0.00_-;_-* &quot;-&quot;??_-;_-@_-"/>
    <numFmt numFmtId="164" formatCode="00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7"/>
      <name val="Times New Roman"/>
      <family val="1"/>
    </font>
    <font>
      <sz val="7"/>
      <name val="Times New Roman"/>
      <family val="1"/>
    </font>
    <font>
      <b/>
      <sz val="7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outline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6100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ECECE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3" borderId="0" applyNumberFormat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5" fontId="6" fillId="0" borderId="6" xfId="2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165" fontId="6" fillId="0" borderId="9" xfId="2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65" fontId="7" fillId="0" borderId="9" xfId="2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/>
    <xf numFmtId="0" fontId="2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5" fontId="2" fillId="2" borderId="12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3" borderId="8" xfId="4" applyFont="1" applyBorder="1" applyAlignment="1">
      <alignment horizontal="center" vertical="center" wrapText="1"/>
    </xf>
    <xf numFmtId="0" fontId="12" fillId="3" borderId="13" xfId="4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43" fontId="13" fillId="0" borderId="8" xfId="3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right" vertical="center" wrapText="1"/>
    </xf>
    <xf numFmtId="43" fontId="13" fillId="4" borderId="8" xfId="3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</cellXfs>
  <cellStyles count="5">
    <cellStyle name="Bueno" xfId="4" builtinId="26"/>
    <cellStyle name="Millares" xfId="3" builtinId="3"/>
    <cellStyle name="Moneda [0] 2" xfId="2"/>
    <cellStyle name="Normal" xfId="0" builtinId="0"/>
    <cellStyle name="Normal 2" xfId="1"/>
  </cellStyles>
  <dxfs count="163"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A7" sqref="A7:E7"/>
    </sheetView>
  </sheetViews>
  <sheetFormatPr baseColWidth="10" defaultRowHeight="15" x14ac:dyDescent="0.2"/>
  <cols>
    <col min="1" max="1" width="20.7109375" style="30" customWidth="1"/>
    <col min="2" max="2" width="32.85546875" style="29" customWidth="1"/>
    <col min="3" max="3" width="27.42578125" style="31" customWidth="1"/>
    <col min="4" max="4" width="21.42578125" style="29" customWidth="1"/>
    <col min="5" max="5" width="19.42578125" style="29" customWidth="1"/>
    <col min="6" max="6" width="16.5703125" style="29" customWidth="1"/>
    <col min="7" max="7" width="23" style="29" customWidth="1"/>
    <col min="8" max="16384" width="11.42578125" style="29"/>
  </cols>
  <sheetData>
    <row r="1" spans="1:7" ht="15.75" x14ac:dyDescent="0.25">
      <c r="A1" s="44" t="s">
        <v>1</v>
      </c>
      <c r="B1" s="44"/>
      <c r="C1" s="44"/>
      <c r="D1" s="44"/>
      <c r="E1" s="44"/>
    </row>
    <row r="2" spans="1:7" ht="15.75" x14ac:dyDescent="0.25">
      <c r="A2" s="44" t="s">
        <v>194</v>
      </c>
      <c r="B2" s="44"/>
      <c r="C2" s="44"/>
      <c r="D2" s="44"/>
      <c r="E2" s="44"/>
    </row>
    <row r="3" spans="1:7" ht="15.75" x14ac:dyDescent="0.25">
      <c r="A3" s="44" t="s">
        <v>209</v>
      </c>
      <c r="B3" s="44"/>
      <c r="C3" s="44"/>
      <c r="D3" s="44"/>
      <c r="E3" s="44"/>
    </row>
    <row r="4" spans="1:7" ht="15.75" x14ac:dyDescent="0.25">
      <c r="A4" s="44" t="s">
        <v>250</v>
      </c>
      <c r="B4" s="44"/>
      <c r="C4" s="44"/>
      <c r="D4" s="44"/>
      <c r="E4" s="44"/>
    </row>
    <row r="5" spans="1:7" ht="15.75" x14ac:dyDescent="0.25">
      <c r="A5" s="44"/>
      <c r="B5" s="44"/>
      <c r="C5" s="44"/>
      <c r="D5" s="44"/>
      <c r="E5" s="44"/>
    </row>
    <row r="6" spans="1:7" ht="15.75" x14ac:dyDescent="0.25">
      <c r="A6" s="44"/>
      <c r="B6" s="44"/>
      <c r="C6" s="44"/>
      <c r="D6" s="44"/>
      <c r="E6" s="44"/>
    </row>
    <row r="7" spans="1:7" ht="15.75" x14ac:dyDescent="0.25">
      <c r="A7" s="44" t="s">
        <v>195</v>
      </c>
      <c r="B7" s="44"/>
      <c r="C7" s="44"/>
      <c r="D7" s="44"/>
      <c r="E7" s="44"/>
    </row>
    <row r="12" spans="1:7" ht="31.5" x14ac:dyDescent="0.2">
      <c r="A12" s="32" t="s">
        <v>210</v>
      </c>
      <c r="B12" s="32" t="s">
        <v>211</v>
      </c>
      <c r="C12" s="32" t="s">
        <v>212</v>
      </c>
      <c r="D12" s="33" t="s">
        <v>213</v>
      </c>
      <c r="E12" s="32" t="s">
        <v>214</v>
      </c>
      <c r="F12" s="33" t="s">
        <v>215</v>
      </c>
      <c r="G12" s="32" t="s">
        <v>216</v>
      </c>
    </row>
    <row r="13" spans="1:7" x14ac:dyDescent="0.2">
      <c r="A13" s="34">
        <v>1</v>
      </c>
      <c r="B13" s="35" t="s">
        <v>196</v>
      </c>
      <c r="C13" s="36" t="s">
        <v>217</v>
      </c>
      <c r="D13" s="37" t="s">
        <v>218</v>
      </c>
      <c r="E13" s="37" t="s">
        <v>218</v>
      </c>
      <c r="F13" s="37" t="s">
        <v>218</v>
      </c>
      <c r="G13" s="38" t="s">
        <v>217</v>
      </c>
    </row>
    <row r="14" spans="1:7" x14ac:dyDescent="0.2">
      <c r="A14" s="39" t="s">
        <v>197</v>
      </c>
      <c r="B14" s="40" t="s">
        <v>198</v>
      </c>
      <c r="C14" s="41" t="s">
        <v>219</v>
      </c>
      <c r="D14" s="37" t="s">
        <v>218</v>
      </c>
      <c r="E14" s="37" t="s">
        <v>218</v>
      </c>
      <c r="F14" s="37" t="s">
        <v>218</v>
      </c>
      <c r="G14" s="42" t="s">
        <v>219</v>
      </c>
    </row>
    <row r="15" spans="1:7" x14ac:dyDescent="0.2">
      <c r="A15" s="34" t="s">
        <v>199</v>
      </c>
      <c r="B15" s="35" t="s">
        <v>200</v>
      </c>
      <c r="C15" s="36" t="s">
        <v>219</v>
      </c>
      <c r="D15" s="37" t="s">
        <v>218</v>
      </c>
      <c r="E15" s="37" t="s">
        <v>218</v>
      </c>
      <c r="F15" s="37" t="s">
        <v>218</v>
      </c>
      <c r="G15" s="38" t="s">
        <v>219</v>
      </c>
    </row>
    <row r="16" spans="1:7" x14ac:dyDescent="0.2">
      <c r="A16" s="39" t="s">
        <v>202</v>
      </c>
      <c r="B16" s="40" t="s">
        <v>203</v>
      </c>
      <c r="C16" s="41" t="s">
        <v>220</v>
      </c>
      <c r="D16" s="37" t="s">
        <v>218</v>
      </c>
      <c r="E16" s="37" t="s">
        <v>218</v>
      </c>
      <c r="F16" s="37" t="s">
        <v>218</v>
      </c>
      <c r="G16" s="42" t="s">
        <v>220</v>
      </c>
    </row>
    <row r="17" spans="1:7" ht="30" x14ac:dyDescent="0.2">
      <c r="A17" s="34" t="s">
        <v>204</v>
      </c>
      <c r="B17" s="35" t="s">
        <v>205</v>
      </c>
      <c r="C17" s="36" t="s">
        <v>221</v>
      </c>
      <c r="D17" s="37" t="s">
        <v>218</v>
      </c>
      <c r="E17" s="37" t="s">
        <v>218</v>
      </c>
      <c r="F17" s="37" t="s">
        <v>218</v>
      </c>
      <c r="G17" s="38" t="s">
        <v>221</v>
      </c>
    </row>
    <row r="18" spans="1:7" ht="30" x14ac:dyDescent="0.2">
      <c r="A18" s="39" t="s">
        <v>206</v>
      </c>
      <c r="B18" s="40" t="s">
        <v>207</v>
      </c>
      <c r="C18" s="41" t="s">
        <v>222</v>
      </c>
      <c r="D18" s="37" t="s">
        <v>218</v>
      </c>
      <c r="E18" s="37" t="s">
        <v>218</v>
      </c>
      <c r="F18" s="37" t="s">
        <v>218</v>
      </c>
      <c r="G18" s="42" t="s">
        <v>222</v>
      </c>
    </row>
    <row r="19" spans="1:7" ht="30" x14ac:dyDescent="0.2">
      <c r="A19" s="34" t="s">
        <v>208</v>
      </c>
      <c r="B19" s="35" t="s">
        <v>223</v>
      </c>
      <c r="C19" s="36" t="s">
        <v>224</v>
      </c>
      <c r="D19" s="37" t="s">
        <v>218</v>
      </c>
      <c r="E19" s="37" t="s">
        <v>218</v>
      </c>
      <c r="F19" s="37" t="s">
        <v>218</v>
      </c>
      <c r="G19" s="38" t="s">
        <v>224</v>
      </c>
    </row>
    <row r="20" spans="1:7" x14ac:dyDescent="0.2">
      <c r="A20" s="39">
        <v>2</v>
      </c>
      <c r="B20" s="40" t="s">
        <v>225</v>
      </c>
      <c r="C20" s="41" t="s">
        <v>217</v>
      </c>
      <c r="D20" s="37" t="s">
        <v>218</v>
      </c>
      <c r="E20" s="37" t="s">
        <v>218</v>
      </c>
      <c r="F20" s="37" t="s">
        <v>218</v>
      </c>
      <c r="G20" s="42" t="s">
        <v>217</v>
      </c>
    </row>
    <row r="21" spans="1:7" x14ac:dyDescent="0.2">
      <c r="A21" s="34" t="s">
        <v>9</v>
      </c>
      <c r="B21" s="35" t="s">
        <v>226</v>
      </c>
      <c r="C21" s="36" t="s">
        <v>227</v>
      </c>
      <c r="D21" s="37" t="s">
        <v>218</v>
      </c>
      <c r="E21" s="37" t="s">
        <v>218</v>
      </c>
      <c r="F21" s="37" t="s">
        <v>218</v>
      </c>
      <c r="G21" s="38" t="s">
        <v>227</v>
      </c>
    </row>
    <row r="22" spans="1:7" x14ac:dyDescent="0.2">
      <c r="A22" s="39" t="s">
        <v>11</v>
      </c>
      <c r="B22" s="40" t="s">
        <v>228</v>
      </c>
      <c r="C22" s="41" t="s">
        <v>229</v>
      </c>
      <c r="D22" s="37" t="s">
        <v>218</v>
      </c>
      <c r="E22" s="37" t="s">
        <v>218</v>
      </c>
      <c r="F22" s="37" t="s">
        <v>218</v>
      </c>
      <c r="G22" s="42" t="s">
        <v>229</v>
      </c>
    </row>
    <row r="23" spans="1:7" ht="30" x14ac:dyDescent="0.2">
      <c r="A23" s="34" t="s">
        <v>67</v>
      </c>
      <c r="B23" s="35" t="s">
        <v>230</v>
      </c>
      <c r="C23" s="36" t="s">
        <v>231</v>
      </c>
      <c r="D23" s="37" t="s">
        <v>218</v>
      </c>
      <c r="E23" s="37" t="s">
        <v>218</v>
      </c>
      <c r="F23" s="37" t="s">
        <v>218</v>
      </c>
      <c r="G23" s="38" t="s">
        <v>231</v>
      </c>
    </row>
    <row r="24" spans="1:7" ht="30" x14ac:dyDescent="0.2">
      <c r="A24" s="39" t="s">
        <v>101</v>
      </c>
      <c r="B24" s="40" t="s">
        <v>201</v>
      </c>
      <c r="C24" s="41" t="s">
        <v>232</v>
      </c>
      <c r="D24" s="37" t="s">
        <v>218</v>
      </c>
      <c r="E24" s="37" t="s">
        <v>218</v>
      </c>
      <c r="F24" s="37" t="s">
        <v>218</v>
      </c>
      <c r="G24" s="42" t="s">
        <v>232</v>
      </c>
    </row>
    <row r="25" spans="1:7" ht="29.25" customHeight="1" x14ac:dyDescent="0.2">
      <c r="A25" s="34" t="s">
        <v>109</v>
      </c>
      <c r="B25" s="35" t="s">
        <v>233</v>
      </c>
      <c r="C25" s="36" t="s">
        <v>234</v>
      </c>
      <c r="D25" s="37" t="s">
        <v>218</v>
      </c>
      <c r="E25" s="37" t="s">
        <v>218</v>
      </c>
      <c r="F25" s="37" t="s">
        <v>218</v>
      </c>
      <c r="G25" s="38" t="s">
        <v>234</v>
      </c>
    </row>
    <row r="26" spans="1:7" ht="60" x14ac:dyDescent="0.2">
      <c r="A26" s="39" t="s">
        <v>115</v>
      </c>
      <c r="B26" s="40" t="s">
        <v>235</v>
      </c>
      <c r="C26" s="41" t="s">
        <v>236</v>
      </c>
      <c r="D26" s="37" t="s">
        <v>218</v>
      </c>
      <c r="E26" s="37" t="s">
        <v>218</v>
      </c>
      <c r="F26" s="37" t="s">
        <v>218</v>
      </c>
      <c r="G26" s="42" t="s">
        <v>236</v>
      </c>
    </row>
    <row r="27" spans="1:7" x14ac:dyDescent="0.2">
      <c r="A27" s="34" t="s">
        <v>237</v>
      </c>
      <c r="B27" s="35" t="s">
        <v>238</v>
      </c>
      <c r="C27" s="36" t="s">
        <v>239</v>
      </c>
      <c r="D27" s="37" t="s">
        <v>218</v>
      </c>
      <c r="E27" s="37" t="s">
        <v>218</v>
      </c>
      <c r="F27" s="37" t="s">
        <v>218</v>
      </c>
      <c r="G27" s="38" t="s">
        <v>239</v>
      </c>
    </row>
    <row r="28" spans="1:7" ht="30" x14ac:dyDescent="0.2">
      <c r="A28" s="39" t="s">
        <v>240</v>
      </c>
      <c r="B28" s="40" t="s">
        <v>241</v>
      </c>
      <c r="C28" s="41" t="s">
        <v>239</v>
      </c>
      <c r="D28" s="37" t="s">
        <v>218</v>
      </c>
      <c r="E28" s="37" t="s">
        <v>218</v>
      </c>
      <c r="F28" s="37" t="s">
        <v>218</v>
      </c>
      <c r="G28" s="42" t="s">
        <v>239</v>
      </c>
    </row>
    <row r="29" spans="1:7" ht="30" x14ac:dyDescent="0.2">
      <c r="A29" s="34" t="s">
        <v>242</v>
      </c>
      <c r="B29" s="35" t="s">
        <v>243</v>
      </c>
      <c r="C29" s="36" t="s">
        <v>244</v>
      </c>
      <c r="D29" s="37" t="s">
        <v>218</v>
      </c>
      <c r="E29" s="37" t="s">
        <v>218</v>
      </c>
      <c r="F29" s="37" t="s">
        <v>218</v>
      </c>
      <c r="G29" s="38" t="s">
        <v>244</v>
      </c>
    </row>
    <row r="30" spans="1:7" ht="30" x14ac:dyDescent="0.2">
      <c r="A30" s="39">
        <v>3</v>
      </c>
      <c r="B30" s="40" t="s">
        <v>245</v>
      </c>
      <c r="C30" s="37" t="s">
        <v>218</v>
      </c>
      <c r="D30" s="43" t="s">
        <v>246</v>
      </c>
      <c r="E30" s="37" t="s">
        <v>218</v>
      </c>
      <c r="F30" s="37" t="s">
        <v>218</v>
      </c>
      <c r="G30" s="42" t="s">
        <v>246</v>
      </c>
    </row>
    <row r="31" spans="1:7" ht="30" x14ac:dyDescent="0.2">
      <c r="A31" s="34">
        <v>4</v>
      </c>
      <c r="B31" s="35" t="s">
        <v>247</v>
      </c>
      <c r="C31" s="37" t="s">
        <v>218</v>
      </c>
      <c r="D31" s="37" t="s">
        <v>248</v>
      </c>
      <c r="E31" s="37" t="s">
        <v>218</v>
      </c>
      <c r="F31" s="37" t="s">
        <v>218</v>
      </c>
      <c r="G31" s="38" t="s">
        <v>248</v>
      </c>
    </row>
    <row r="32" spans="1:7" ht="45" x14ac:dyDescent="0.2">
      <c r="A32" s="39">
        <v>5</v>
      </c>
      <c r="B32" s="40" t="s">
        <v>249</v>
      </c>
      <c r="C32" s="37" t="s">
        <v>218</v>
      </c>
      <c r="D32" s="37" t="s">
        <v>218</v>
      </c>
      <c r="E32" s="37" t="s">
        <v>218</v>
      </c>
      <c r="F32" s="37" t="s">
        <v>218</v>
      </c>
      <c r="G32" s="37" t="s">
        <v>218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9"/>
  <sheetViews>
    <sheetView zoomScale="184" zoomScaleNormal="184" workbookViewId="0">
      <selection activeCell="B19" sqref="B19"/>
    </sheetView>
  </sheetViews>
  <sheetFormatPr baseColWidth="10" defaultRowHeight="9" x14ac:dyDescent="0.15"/>
  <cols>
    <col min="1" max="1" width="13.28515625" style="26" bestFit="1" customWidth="1"/>
    <col min="2" max="2" width="8.7109375" style="26" customWidth="1"/>
    <col min="3" max="3" width="10.28515625" style="26" customWidth="1"/>
    <col min="4" max="4" width="6.7109375" style="26" customWidth="1"/>
    <col min="5" max="5" width="28.28515625" style="27" customWidth="1"/>
    <col min="6" max="6" width="12.85546875" style="26" customWidth="1"/>
    <col min="7" max="16384" width="11.42578125" style="1"/>
  </cols>
  <sheetData>
    <row r="2" spans="1:6" x14ac:dyDescent="0.15">
      <c r="A2" s="45" t="s">
        <v>0</v>
      </c>
      <c r="B2" s="45"/>
      <c r="C2" s="45"/>
      <c r="D2" s="45"/>
      <c r="E2" s="45"/>
      <c r="F2" s="45"/>
    </row>
    <row r="3" spans="1:6" x14ac:dyDescent="0.15">
      <c r="A3" s="45" t="s">
        <v>1</v>
      </c>
      <c r="B3" s="45"/>
      <c r="C3" s="45"/>
      <c r="D3" s="45"/>
      <c r="E3" s="45"/>
      <c r="F3" s="45"/>
    </row>
    <row r="4" spans="1:6" x14ac:dyDescent="0.15">
      <c r="A4" s="45" t="s">
        <v>2</v>
      </c>
      <c r="B4" s="45"/>
      <c r="C4" s="45"/>
      <c r="D4" s="45"/>
      <c r="E4" s="45"/>
      <c r="F4" s="45"/>
    </row>
    <row r="5" spans="1:6" x14ac:dyDescent="0.15">
      <c r="A5" s="28"/>
      <c r="B5" s="28"/>
      <c r="C5" s="48" t="s">
        <v>193</v>
      </c>
      <c r="D5" s="48"/>
      <c r="E5" s="48"/>
      <c r="F5" s="28"/>
    </row>
    <row r="6" spans="1:6" ht="9.75" thickBot="1" x14ac:dyDescent="0.2">
      <c r="A6" s="2"/>
      <c r="B6" s="2"/>
      <c r="C6" s="2"/>
      <c r="D6" s="2"/>
      <c r="E6" s="3"/>
      <c r="F6" s="2"/>
    </row>
    <row r="7" spans="1:6" ht="27.75" thickBot="1" x14ac:dyDescent="0.2">
      <c r="A7" s="4" t="s">
        <v>3</v>
      </c>
      <c r="B7" s="5" t="s">
        <v>4</v>
      </c>
      <c r="C7" s="5" t="s">
        <v>5</v>
      </c>
      <c r="D7" s="5" t="s">
        <v>6</v>
      </c>
      <c r="E7" s="6" t="s">
        <v>7</v>
      </c>
      <c r="F7" s="7" t="s">
        <v>8</v>
      </c>
    </row>
    <row r="8" spans="1:6" x14ac:dyDescent="0.15">
      <c r="A8" s="8" t="s">
        <v>9</v>
      </c>
      <c r="B8" s="9"/>
      <c r="C8" s="9"/>
      <c r="D8" s="9"/>
      <c r="E8" s="10" t="s">
        <v>10</v>
      </c>
      <c r="F8" s="11">
        <f>F9+F37+F82+F89+F86</f>
        <v>24484600142.038799</v>
      </c>
    </row>
    <row r="9" spans="1:6" x14ac:dyDescent="0.15">
      <c r="A9" s="12" t="s">
        <v>11</v>
      </c>
      <c r="B9" s="13"/>
      <c r="C9" s="13"/>
      <c r="D9" s="13"/>
      <c r="E9" s="14" t="s">
        <v>12</v>
      </c>
      <c r="F9" s="15">
        <f>+F10</f>
        <v>8501928500</v>
      </c>
    </row>
    <row r="10" spans="1:6" x14ac:dyDescent="0.15">
      <c r="A10" s="12" t="s">
        <v>13</v>
      </c>
      <c r="B10" s="13"/>
      <c r="C10" s="13"/>
      <c r="D10" s="13"/>
      <c r="E10" s="14" t="s">
        <v>14</v>
      </c>
      <c r="F10" s="15">
        <f>+F11+F25+F32</f>
        <v>8501928500</v>
      </c>
    </row>
    <row r="11" spans="1:6" x14ac:dyDescent="0.15">
      <c r="A11" s="12" t="s">
        <v>15</v>
      </c>
      <c r="B11" s="13"/>
      <c r="C11" s="13"/>
      <c r="D11" s="13"/>
      <c r="E11" s="14" t="s">
        <v>16</v>
      </c>
      <c r="F11" s="15">
        <f>+F12+F22</f>
        <v>5926673500</v>
      </c>
    </row>
    <row r="12" spans="1:6" x14ac:dyDescent="0.15">
      <c r="A12" s="12" t="s">
        <v>17</v>
      </c>
      <c r="B12" s="13"/>
      <c r="C12" s="13"/>
      <c r="D12" s="13"/>
      <c r="E12" s="14" t="s">
        <v>18</v>
      </c>
      <c r="F12" s="15">
        <f>F13+F14+F15+F16+F17+F18+F21</f>
        <v>5597513500</v>
      </c>
    </row>
    <row r="13" spans="1:6" x14ac:dyDescent="0.15">
      <c r="A13" s="16" t="s">
        <v>19</v>
      </c>
      <c r="B13" s="17">
        <v>99999</v>
      </c>
      <c r="C13" s="17">
        <v>999999</v>
      </c>
      <c r="D13" s="17" t="s">
        <v>20</v>
      </c>
      <c r="E13" s="18" t="s">
        <v>21</v>
      </c>
      <c r="F13" s="19">
        <v>4276969999.9999995</v>
      </c>
    </row>
    <row r="14" spans="1:6" ht="18" x14ac:dyDescent="0.15">
      <c r="A14" s="16" t="s">
        <v>22</v>
      </c>
      <c r="B14" s="17">
        <v>99999</v>
      </c>
      <c r="C14" s="17">
        <v>999999</v>
      </c>
      <c r="D14" s="17" t="s">
        <v>20</v>
      </c>
      <c r="E14" s="18" t="s">
        <v>23</v>
      </c>
      <c r="F14" s="19">
        <v>15297500</v>
      </c>
    </row>
    <row r="15" spans="1:6" x14ac:dyDescent="0.15">
      <c r="A15" s="16" t="s">
        <v>24</v>
      </c>
      <c r="B15" s="17">
        <v>99999</v>
      </c>
      <c r="C15" s="17">
        <v>999999</v>
      </c>
      <c r="D15" s="17" t="s">
        <v>20</v>
      </c>
      <c r="E15" s="20" t="s">
        <v>25</v>
      </c>
      <c r="F15" s="19">
        <v>2321000</v>
      </c>
    </row>
    <row r="16" spans="1:6" x14ac:dyDescent="0.15">
      <c r="A16" s="16" t="s">
        <v>26</v>
      </c>
      <c r="B16" s="17">
        <v>99999</v>
      </c>
      <c r="C16" s="17">
        <v>999999</v>
      </c>
      <c r="D16" s="17" t="s">
        <v>20</v>
      </c>
      <c r="E16" s="20" t="s">
        <v>27</v>
      </c>
      <c r="F16" s="19">
        <v>296455000</v>
      </c>
    </row>
    <row r="17" spans="1:6" x14ac:dyDescent="0.15">
      <c r="A17" s="16" t="s">
        <v>28</v>
      </c>
      <c r="B17" s="17">
        <v>99999</v>
      </c>
      <c r="C17" s="17">
        <v>999999</v>
      </c>
      <c r="D17" s="17" t="s">
        <v>20</v>
      </c>
      <c r="E17" s="18" t="s">
        <v>29</v>
      </c>
      <c r="F17" s="19">
        <v>168800000</v>
      </c>
    </row>
    <row r="18" spans="1:6" x14ac:dyDescent="0.15">
      <c r="A18" s="12" t="s">
        <v>30</v>
      </c>
      <c r="B18" s="13"/>
      <c r="C18" s="13"/>
      <c r="D18" s="13"/>
      <c r="E18" s="14" t="s">
        <v>31</v>
      </c>
      <c r="F18" s="15">
        <f>+F19+F20</f>
        <v>798635000</v>
      </c>
    </row>
    <row r="19" spans="1:6" x14ac:dyDescent="0.15">
      <c r="A19" s="16" t="s">
        <v>32</v>
      </c>
      <c r="B19" s="17">
        <v>99999</v>
      </c>
      <c r="C19" s="17">
        <v>999999</v>
      </c>
      <c r="D19" s="17" t="s">
        <v>20</v>
      </c>
      <c r="E19" s="18" t="s">
        <v>33</v>
      </c>
      <c r="F19" s="19">
        <v>469475000</v>
      </c>
    </row>
    <row r="20" spans="1:6" x14ac:dyDescent="0.15">
      <c r="A20" s="16" t="s">
        <v>34</v>
      </c>
      <c r="B20" s="17">
        <v>99999</v>
      </c>
      <c r="C20" s="17">
        <v>999999</v>
      </c>
      <c r="D20" s="17" t="s">
        <v>20</v>
      </c>
      <c r="E20" s="18" t="s">
        <v>35</v>
      </c>
      <c r="F20" s="19">
        <v>329160000</v>
      </c>
    </row>
    <row r="21" spans="1:6" x14ac:dyDescent="0.15">
      <c r="A21" s="16" t="s">
        <v>36</v>
      </c>
      <c r="B21" s="17">
        <v>99999</v>
      </c>
      <c r="C21" s="17">
        <v>999999</v>
      </c>
      <c r="D21" s="17" t="s">
        <v>20</v>
      </c>
      <c r="E21" s="18" t="s">
        <v>37</v>
      </c>
      <c r="F21" s="19">
        <v>39035000</v>
      </c>
    </row>
    <row r="22" spans="1:6" x14ac:dyDescent="0.15">
      <c r="A22" s="12" t="s">
        <v>38</v>
      </c>
      <c r="B22" s="13"/>
      <c r="C22" s="13"/>
      <c r="D22" s="13"/>
      <c r="E22" s="21" t="s">
        <v>39</v>
      </c>
      <c r="F22" s="15">
        <f>+F23</f>
        <v>329160000</v>
      </c>
    </row>
    <row r="23" spans="1:6" x14ac:dyDescent="0.15">
      <c r="A23" s="12" t="s">
        <v>40</v>
      </c>
      <c r="B23" s="13"/>
      <c r="C23" s="13"/>
      <c r="D23" s="13"/>
      <c r="E23" s="14" t="s">
        <v>41</v>
      </c>
      <c r="F23" s="15">
        <f>+F24</f>
        <v>329160000</v>
      </c>
    </row>
    <row r="24" spans="1:6" x14ac:dyDescent="0.15">
      <c r="A24" s="16" t="s">
        <v>42</v>
      </c>
      <c r="B24" s="17">
        <v>99999</v>
      </c>
      <c r="C24" s="17">
        <v>999999</v>
      </c>
      <c r="D24" s="17" t="s">
        <v>20</v>
      </c>
      <c r="E24" s="18" t="s">
        <v>43</v>
      </c>
      <c r="F24" s="19">
        <v>329160000</v>
      </c>
    </row>
    <row r="25" spans="1:6" x14ac:dyDescent="0.15">
      <c r="A25" s="12" t="s">
        <v>44</v>
      </c>
      <c r="B25" s="13"/>
      <c r="C25" s="13"/>
      <c r="D25" s="13"/>
      <c r="E25" s="21" t="s">
        <v>45</v>
      </c>
      <c r="F25" s="15">
        <f>+F26+F27+F28+F29+F30+F31</f>
        <v>1820930000</v>
      </c>
    </row>
    <row r="26" spans="1:6" x14ac:dyDescent="0.15">
      <c r="A26" s="16" t="s">
        <v>46</v>
      </c>
      <c r="B26" s="17">
        <v>99999</v>
      </c>
      <c r="C26" s="17">
        <v>999999</v>
      </c>
      <c r="D26" s="17" t="s">
        <v>20</v>
      </c>
      <c r="E26" s="20" t="s">
        <v>47</v>
      </c>
      <c r="F26" s="19">
        <v>727950000</v>
      </c>
    </row>
    <row r="27" spans="1:6" x14ac:dyDescent="0.15">
      <c r="A27" s="16" t="s">
        <v>48</v>
      </c>
      <c r="B27" s="17">
        <v>99999</v>
      </c>
      <c r="C27" s="17">
        <v>999999</v>
      </c>
      <c r="D27" s="17" t="s">
        <v>20</v>
      </c>
      <c r="E27" s="20" t="s">
        <v>49</v>
      </c>
      <c r="F27" s="19">
        <v>515894999.99999994</v>
      </c>
    </row>
    <row r="28" spans="1:6" x14ac:dyDescent="0.15">
      <c r="A28" s="16" t="s">
        <v>50</v>
      </c>
      <c r="B28" s="17">
        <v>99999</v>
      </c>
      <c r="C28" s="17">
        <v>999999</v>
      </c>
      <c r="D28" s="17" t="s">
        <v>20</v>
      </c>
      <c r="E28" s="20" t="s">
        <v>51</v>
      </c>
      <c r="F28" s="19">
        <v>242650000</v>
      </c>
    </row>
    <row r="29" spans="1:6" x14ac:dyDescent="0.15">
      <c r="A29" s="16" t="s">
        <v>52</v>
      </c>
      <c r="B29" s="17">
        <v>99999</v>
      </c>
      <c r="C29" s="17">
        <v>999999</v>
      </c>
      <c r="D29" s="17" t="s">
        <v>20</v>
      </c>
      <c r="E29" s="20" t="s">
        <v>53</v>
      </c>
      <c r="F29" s="19">
        <v>31649999.999999996</v>
      </c>
    </row>
    <row r="30" spans="1:6" x14ac:dyDescent="0.15">
      <c r="A30" s="16" t="s">
        <v>54</v>
      </c>
      <c r="B30" s="17">
        <v>99999</v>
      </c>
      <c r="C30" s="17">
        <v>999999</v>
      </c>
      <c r="D30" s="17" t="s">
        <v>20</v>
      </c>
      <c r="E30" s="20" t="s">
        <v>55</v>
      </c>
      <c r="F30" s="19">
        <v>181460000</v>
      </c>
    </row>
    <row r="31" spans="1:6" x14ac:dyDescent="0.15">
      <c r="A31" s="16" t="s">
        <v>56</v>
      </c>
      <c r="B31" s="17">
        <v>99999</v>
      </c>
      <c r="C31" s="17">
        <v>999999</v>
      </c>
      <c r="D31" s="17" t="s">
        <v>20</v>
      </c>
      <c r="E31" s="20" t="s">
        <v>57</v>
      </c>
      <c r="F31" s="19">
        <v>121325000</v>
      </c>
    </row>
    <row r="32" spans="1:6" ht="18" x14ac:dyDescent="0.15">
      <c r="A32" s="12" t="s">
        <v>58</v>
      </c>
      <c r="B32" s="13"/>
      <c r="C32" s="13"/>
      <c r="D32" s="13"/>
      <c r="E32" s="14" t="s">
        <v>59</v>
      </c>
      <c r="F32" s="15">
        <f>F33</f>
        <v>754325000</v>
      </c>
    </row>
    <row r="33" spans="1:6" x14ac:dyDescent="0.15">
      <c r="A33" s="12" t="s">
        <v>60</v>
      </c>
      <c r="B33" s="13"/>
      <c r="C33" s="13"/>
      <c r="D33" s="13"/>
      <c r="E33" s="14" t="s">
        <v>31</v>
      </c>
      <c r="F33" s="15">
        <f>+F34+F35+F36</f>
        <v>754325000</v>
      </c>
    </row>
    <row r="34" spans="1:6" x14ac:dyDescent="0.15">
      <c r="A34" s="16" t="s">
        <v>61</v>
      </c>
      <c r="B34" s="17">
        <v>99999</v>
      </c>
      <c r="C34" s="17">
        <v>999999</v>
      </c>
      <c r="D34" s="17" t="s">
        <v>20</v>
      </c>
      <c r="E34" s="18" t="s">
        <v>62</v>
      </c>
      <c r="F34" s="19">
        <v>416725000</v>
      </c>
    </row>
    <row r="35" spans="1:6" x14ac:dyDescent="0.15">
      <c r="A35" s="16" t="s">
        <v>63</v>
      </c>
      <c r="B35" s="17">
        <v>99999</v>
      </c>
      <c r="C35" s="17">
        <v>999999</v>
      </c>
      <c r="D35" s="17" t="s">
        <v>20</v>
      </c>
      <c r="E35" s="18" t="s">
        <v>64</v>
      </c>
      <c r="F35" s="19">
        <v>303840000</v>
      </c>
    </row>
    <row r="36" spans="1:6" x14ac:dyDescent="0.15">
      <c r="A36" s="16" t="s">
        <v>65</v>
      </c>
      <c r="B36" s="17">
        <v>99999</v>
      </c>
      <c r="C36" s="17">
        <v>999999</v>
      </c>
      <c r="D36" s="17" t="s">
        <v>20</v>
      </c>
      <c r="E36" s="18" t="s">
        <v>66</v>
      </c>
      <c r="F36" s="19">
        <v>33760000</v>
      </c>
    </row>
    <row r="37" spans="1:6" s="22" customFormat="1" x14ac:dyDescent="0.15">
      <c r="A37" s="12" t="s">
        <v>67</v>
      </c>
      <c r="B37" s="13"/>
      <c r="C37" s="13"/>
      <c r="D37" s="13"/>
      <c r="E37" s="14" t="s">
        <v>68</v>
      </c>
      <c r="F37" s="15">
        <f>F38+F45</f>
        <v>11063843245.038799</v>
      </c>
    </row>
    <row r="38" spans="1:6" s="22" customFormat="1" ht="18" x14ac:dyDescent="0.15">
      <c r="A38" s="12" t="s">
        <v>69</v>
      </c>
      <c r="B38" s="13"/>
      <c r="C38" s="13"/>
      <c r="D38" s="13"/>
      <c r="E38" s="14" t="s">
        <v>70</v>
      </c>
      <c r="F38" s="15">
        <f>F39</f>
        <v>120000000</v>
      </c>
    </row>
    <row r="39" spans="1:6" x14ac:dyDescent="0.15">
      <c r="A39" s="12" t="s">
        <v>71</v>
      </c>
      <c r="B39" s="13"/>
      <c r="C39" s="13"/>
      <c r="D39" s="13"/>
      <c r="E39" s="23" t="s">
        <v>72</v>
      </c>
      <c r="F39" s="15">
        <v>120000000</v>
      </c>
    </row>
    <row r="40" spans="1:6" x14ac:dyDescent="0.15">
      <c r="A40" s="12" t="s">
        <v>73</v>
      </c>
      <c r="B40" s="13"/>
      <c r="C40" s="13"/>
      <c r="D40" s="13"/>
      <c r="E40" s="23" t="s">
        <v>74</v>
      </c>
      <c r="F40" s="15">
        <v>120000000</v>
      </c>
    </row>
    <row r="41" spans="1:6" ht="18" x14ac:dyDescent="0.15">
      <c r="A41" s="12" t="s">
        <v>75</v>
      </c>
      <c r="B41" s="13"/>
      <c r="C41" s="13"/>
      <c r="D41" s="13"/>
      <c r="E41" s="23" t="s">
        <v>76</v>
      </c>
      <c r="F41" s="15">
        <v>105000000</v>
      </c>
    </row>
    <row r="42" spans="1:6" ht="18" x14ac:dyDescent="0.15">
      <c r="A42" s="16" t="s">
        <v>77</v>
      </c>
      <c r="B42" s="17">
        <v>99999</v>
      </c>
      <c r="C42" s="17">
        <v>999999</v>
      </c>
      <c r="D42" s="17" t="s">
        <v>20</v>
      </c>
      <c r="E42" s="24" t="s">
        <v>78</v>
      </c>
      <c r="F42" s="19">
        <v>105000000</v>
      </c>
    </row>
    <row r="43" spans="1:6" x14ac:dyDescent="0.15">
      <c r="A43" s="12" t="s">
        <v>79</v>
      </c>
      <c r="B43" s="13"/>
      <c r="C43" s="13"/>
      <c r="D43" s="13"/>
      <c r="E43" s="23" t="s">
        <v>80</v>
      </c>
      <c r="F43" s="15">
        <v>15000000</v>
      </c>
    </row>
    <row r="44" spans="1:6" ht="27" x14ac:dyDescent="0.15">
      <c r="A44" s="16" t="s">
        <v>81</v>
      </c>
      <c r="B44" s="17">
        <v>99999</v>
      </c>
      <c r="C44" s="17">
        <v>999999</v>
      </c>
      <c r="D44" s="17" t="s">
        <v>20</v>
      </c>
      <c r="E44" s="24" t="s">
        <v>82</v>
      </c>
      <c r="F44" s="19">
        <v>15000000</v>
      </c>
    </row>
    <row r="45" spans="1:6" x14ac:dyDescent="0.15">
      <c r="A45" s="12" t="s">
        <v>83</v>
      </c>
      <c r="B45" s="13"/>
      <c r="C45" s="13"/>
      <c r="D45" s="13"/>
      <c r="E45" s="23" t="s">
        <v>84</v>
      </c>
      <c r="F45" s="15">
        <f>F46+F49</f>
        <v>10943843245.038799</v>
      </c>
    </row>
    <row r="46" spans="1:6" x14ac:dyDescent="0.15">
      <c r="A46" s="12" t="s">
        <v>85</v>
      </c>
      <c r="B46" s="13"/>
      <c r="C46" s="13"/>
      <c r="D46" s="13"/>
      <c r="E46" s="23" t="s">
        <v>86</v>
      </c>
      <c r="F46" s="15">
        <f>F47+F48</f>
        <v>79878313</v>
      </c>
    </row>
    <row r="47" spans="1:6" x14ac:dyDescent="0.15">
      <c r="A47" s="16" t="s">
        <v>87</v>
      </c>
      <c r="B47" s="17">
        <v>99999</v>
      </c>
      <c r="C47" s="17">
        <v>999999</v>
      </c>
      <c r="D47" s="17" t="s">
        <v>20</v>
      </c>
      <c r="E47" s="24" t="s">
        <v>88</v>
      </c>
      <c r="F47" s="19">
        <v>56878313</v>
      </c>
    </row>
    <row r="48" spans="1:6" ht="18" x14ac:dyDescent="0.15">
      <c r="A48" s="16" t="s">
        <v>89</v>
      </c>
      <c r="B48" s="17">
        <v>99999</v>
      </c>
      <c r="C48" s="17">
        <v>999999</v>
      </c>
      <c r="D48" s="17" t="s">
        <v>20</v>
      </c>
      <c r="E48" s="24" t="s">
        <v>90</v>
      </c>
      <c r="F48" s="19">
        <v>23000000</v>
      </c>
    </row>
    <row r="49" spans="1:6" x14ac:dyDescent="0.15">
      <c r="A49" s="12" t="s">
        <v>91</v>
      </c>
      <c r="B49" s="13"/>
      <c r="C49" s="13"/>
      <c r="D49" s="13"/>
      <c r="E49" s="23" t="s">
        <v>92</v>
      </c>
      <c r="F49" s="15">
        <f>+F50+F55+F62+F76+F81</f>
        <v>10863964932.038799</v>
      </c>
    </row>
    <row r="50" spans="1:6" ht="45" x14ac:dyDescent="0.15">
      <c r="A50" s="12" t="s">
        <v>93</v>
      </c>
      <c r="B50" s="13" t="s">
        <v>136</v>
      </c>
      <c r="C50" s="13">
        <v>999999</v>
      </c>
      <c r="D50" s="13" t="s">
        <v>20</v>
      </c>
      <c r="E50" s="23" t="s">
        <v>137</v>
      </c>
      <c r="F50" s="15">
        <f>SUM(F51:F54)</f>
        <v>211403276.99999997</v>
      </c>
    </row>
    <row r="51" spans="1:6" ht="45" x14ac:dyDescent="0.15">
      <c r="A51" s="16" t="s">
        <v>138</v>
      </c>
      <c r="B51" s="17" t="s">
        <v>136</v>
      </c>
      <c r="C51" s="17">
        <v>999999</v>
      </c>
      <c r="D51" s="17" t="s">
        <v>20</v>
      </c>
      <c r="E51" s="24" t="s">
        <v>139</v>
      </c>
      <c r="F51" s="19">
        <v>22000000</v>
      </c>
    </row>
    <row r="52" spans="1:6" ht="36" x14ac:dyDescent="0.15">
      <c r="A52" s="16" t="s">
        <v>140</v>
      </c>
      <c r="B52" s="17" t="s">
        <v>136</v>
      </c>
      <c r="C52" s="17">
        <v>999999</v>
      </c>
      <c r="D52" s="17" t="s">
        <v>20</v>
      </c>
      <c r="E52" s="24" t="s">
        <v>141</v>
      </c>
      <c r="F52" s="19">
        <v>164403276.99999997</v>
      </c>
    </row>
    <row r="53" spans="1:6" ht="36" x14ac:dyDescent="0.15">
      <c r="A53" s="16" t="s">
        <v>142</v>
      </c>
      <c r="B53" s="17" t="s">
        <v>136</v>
      </c>
      <c r="C53" s="17">
        <v>999999</v>
      </c>
      <c r="D53" s="17" t="s">
        <v>20</v>
      </c>
      <c r="E53" s="24" t="s">
        <v>143</v>
      </c>
      <c r="F53" s="19">
        <v>7000000</v>
      </c>
    </row>
    <row r="54" spans="1:6" ht="36" x14ac:dyDescent="0.15">
      <c r="A54" s="16" t="s">
        <v>144</v>
      </c>
      <c r="B54" s="17" t="s">
        <v>136</v>
      </c>
      <c r="C54" s="17">
        <v>999999</v>
      </c>
      <c r="D54" s="17" t="s">
        <v>20</v>
      </c>
      <c r="E54" s="24" t="s">
        <v>145</v>
      </c>
      <c r="F54" s="19">
        <v>18000000</v>
      </c>
    </row>
    <row r="55" spans="1:6" ht="27" x14ac:dyDescent="0.15">
      <c r="A55" s="12" t="s">
        <v>94</v>
      </c>
      <c r="B55" s="13" t="s">
        <v>136</v>
      </c>
      <c r="C55" s="13">
        <v>999999</v>
      </c>
      <c r="D55" s="13" t="s">
        <v>20</v>
      </c>
      <c r="E55" s="23" t="s">
        <v>146</v>
      </c>
      <c r="F55" s="15">
        <f>SUM(F56:F61)</f>
        <v>4172005444.3999996</v>
      </c>
    </row>
    <row r="56" spans="1:6" ht="27" x14ac:dyDescent="0.15">
      <c r="A56" s="16" t="s">
        <v>147</v>
      </c>
      <c r="B56" s="17" t="s">
        <v>136</v>
      </c>
      <c r="C56" s="17">
        <v>999999</v>
      </c>
      <c r="D56" s="17" t="s">
        <v>20</v>
      </c>
      <c r="E56" s="24" t="s">
        <v>148</v>
      </c>
      <c r="F56" s="19">
        <v>2053908296.9999998</v>
      </c>
    </row>
    <row r="57" spans="1:6" ht="27" x14ac:dyDescent="0.15">
      <c r="A57" s="16" t="s">
        <v>149</v>
      </c>
      <c r="B57" s="17" t="s">
        <v>136</v>
      </c>
      <c r="C57" s="17">
        <v>999999</v>
      </c>
      <c r="D57" s="17" t="s">
        <v>20</v>
      </c>
      <c r="E57" s="24" t="s">
        <v>150</v>
      </c>
      <c r="F57" s="19">
        <v>9723386.3999999966</v>
      </c>
    </row>
    <row r="58" spans="1:6" ht="27" x14ac:dyDescent="0.15">
      <c r="A58" s="16" t="s">
        <v>151</v>
      </c>
      <c r="B58" s="17" t="s">
        <v>136</v>
      </c>
      <c r="C58" s="17">
        <v>999999</v>
      </c>
      <c r="D58" s="17" t="s">
        <v>20</v>
      </c>
      <c r="E58" s="24" t="s">
        <v>152</v>
      </c>
      <c r="F58" s="19">
        <v>1057418270.9999998</v>
      </c>
    </row>
    <row r="59" spans="1:6" ht="27" x14ac:dyDescent="0.15">
      <c r="A59" s="16" t="s">
        <v>153</v>
      </c>
      <c r="B59" s="17" t="s">
        <v>136</v>
      </c>
      <c r="C59" s="17">
        <v>999999</v>
      </c>
      <c r="D59" s="17" t="s">
        <v>20</v>
      </c>
      <c r="E59" s="24" t="s">
        <v>154</v>
      </c>
      <c r="F59" s="19">
        <v>366388839.99999994</v>
      </c>
    </row>
    <row r="60" spans="1:6" ht="27" x14ac:dyDescent="0.15">
      <c r="A60" s="16" t="s">
        <v>155</v>
      </c>
      <c r="B60" s="17" t="s">
        <v>136</v>
      </c>
      <c r="C60" s="17">
        <v>999999</v>
      </c>
      <c r="D60" s="17" t="s">
        <v>20</v>
      </c>
      <c r="E60" s="24" t="s">
        <v>156</v>
      </c>
      <c r="F60" s="19">
        <v>443099999.99999994</v>
      </c>
    </row>
    <row r="61" spans="1:6" ht="27" x14ac:dyDescent="0.15">
      <c r="A61" s="16" t="s">
        <v>157</v>
      </c>
      <c r="B61" s="17" t="s">
        <v>136</v>
      </c>
      <c r="C61" s="17">
        <v>999999</v>
      </c>
      <c r="D61" s="17" t="s">
        <v>20</v>
      </c>
      <c r="E61" s="24" t="s">
        <v>158</v>
      </c>
      <c r="F61" s="19">
        <v>241466649.99999997</v>
      </c>
    </row>
    <row r="62" spans="1:6" ht="18" x14ac:dyDescent="0.15">
      <c r="A62" s="12" t="s">
        <v>95</v>
      </c>
      <c r="B62" s="13" t="s">
        <v>136</v>
      </c>
      <c r="C62" s="13">
        <v>999999</v>
      </c>
      <c r="D62" s="13" t="s">
        <v>20</v>
      </c>
      <c r="E62" s="23" t="s">
        <v>96</v>
      </c>
      <c r="F62" s="15">
        <f>SUM(F63:F75)</f>
        <v>6295848481.6387987</v>
      </c>
    </row>
    <row r="63" spans="1:6" ht="18" x14ac:dyDescent="0.15">
      <c r="A63" s="16" t="s">
        <v>159</v>
      </c>
      <c r="B63" s="17" t="s">
        <v>136</v>
      </c>
      <c r="C63" s="17">
        <v>999999</v>
      </c>
      <c r="D63" s="17" t="s">
        <v>20</v>
      </c>
      <c r="E63" s="24" t="s">
        <v>160</v>
      </c>
      <c r="F63" s="19">
        <v>263999999.99999997</v>
      </c>
    </row>
    <row r="64" spans="1:6" ht="18" x14ac:dyDescent="0.15">
      <c r="A64" s="16" t="s">
        <v>161</v>
      </c>
      <c r="B64" s="17" t="s">
        <v>136</v>
      </c>
      <c r="C64" s="17">
        <v>999999</v>
      </c>
      <c r="D64" s="17" t="s">
        <v>20</v>
      </c>
      <c r="E64" s="24" t="s">
        <v>162</v>
      </c>
      <c r="F64" s="19">
        <v>1834799999.9999998</v>
      </c>
    </row>
    <row r="65" spans="1:6" ht="18" x14ac:dyDescent="0.15">
      <c r="A65" s="16" t="s">
        <v>163</v>
      </c>
      <c r="B65" s="17" t="s">
        <v>136</v>
      </c>
      <c r="C65" s="17">
        <v>999999</v>
      </c>
      <c r="D65" s="17" t="s">
        <v>20</v>
      </c>
      <c r="E65" s="24" t="s">
        <v>164</v>
      </c>
      <c r="F65" s="19">
        <v>44864209.999999993</v>
      </c>
    </row>
    <row r="66" spans="1:6" ht="18" x14ac:dyDescent="0.15">
      <c r="A66" s="16" t="s">
        <v>165</v>
      </c>
      <c r="B66" s="17" t="s">
        <v>136</v>
      </c>
      <c r="C66" s="17">
        <v>999999</v>
      </c>
      <c r="D66" s="17" t="s">
        <v>20</v>
      </c>
      <c r="E66" s="24" t="s">
        <v>166</v>
      </c>
      <c r="F66" s="19">
        <v>1748605635.4999998</v>
      </c>
    </row>
    <row r="67" spans="1:6" ht="27" x14ac:dyDescent="0.15">
      <c r="A67" s="16" t="s">
        <v>167</v>
      </c>
      <c r="B67" s="17" t="s">
        <v>136</v>
      </c>
      <c r="C67" s="17">
        <v>999999</v>
      </c>
      <c r="D67" s="17" t="s">
        <v>20</v>
      </c>
      <c r="E67" s="24" t="s">
        <v>168</v>
      </c>
      <c r="F67" s="19">
        <v>49999999.999999993</v>
      </c>
    </row>
    <row r="68" spans="1:6" ht="27" x14ac:dyDescent="0.15">
      <c r="A68" s="16" t="s">
        <v>169</v>
      </c>
      <c r="B68" s="17" t="s">
        <v>136</v>
      </c>
      <c r="C68" s="17">
        <v>999999</v>
      </c>
      <c r="D68" s="17" t="s">
        <v>20</v>
      </c>
      <c r="E68" s="24" t="s">
        <v>170</v>
      </c>
      <c r="F68" s="19">
        <v>252660999.99999997</v>
      </c>
    </row>
    <row r="69" spans="1:6" ht="18" x14ac:dyDescent="0.15">
      <c r="A69" s="16" t="s">
        <v>171</v>
      </c>
      <c r="B69" s="17" t="s">
        <v>136</v>
      </c>
      <c r="C69" s="17">
        <v>999999</v>
      </c>
      <c r="D69" s="17" t="s">
        <v>20</v>
      </c>
      <c r="E69" s="24" t="s">
        <v>172</v>
      </c>
      <c r="F69" s="19">
        <v>4999999.9999999991</v>
      </c>
    </row>
    <row r="70" spans="1:6" ht="27" x14ac:dyDescent="0.15">
      <c r="A70" s="16" t="s">
        <v>173</v>
      </c>
      <c r="B70" s="17" t="s">
        <v>136</v>
      </c>
      <c r="C70" s="17">
        <v>999999</v>
      </c>
      <c r="D70" s="17" t="s">
        <v>20</v>
      </c>
      <c r="E70" s="24" t="s">
        <v>174</v>
      </c>
      <c r="F70" s="19">
        <v>48833839.999999993</v>
      </c>
    </row>
    <row r="71" spans="1:6" ht="18" x14ac:dyDescent="0.15">
      <c r="A71" s="16" t="s">
        <v>175</v>
      </c>
      <c r="B71" s="17" t="s">
        <v>136</v>
      </c>
      <c r="C71" s="17">
        <v>999999</v>
      </c>
      <c r="D71" s="17" t="s">
        <v>20</v>
      </c>
      <c r="E71" s="24" t="s">
        <v>176</v>
      </c>
      <c r="F71" s="19">
        <v>505089949.99999994</v>
      </c>
    </row>
    <row r="72" spans="1:6" ht="27" x14ac:dyDescent="0.15">
      <c r="A72" s="16" t="s">
        <v>177</v>
      </c>
      <c r="B72" s="17" t="s">
        <v>136</v>
      </c>
      <c r="C72" s="17">
        <v>999999</v>
      </c>
      <c r="D72" s="17" t="s">
        <v>20</v>
      </c>
      <c r="E72" s="24" t="s">
        <v>178</v>
      </c>
      <c r="F72" s="19">
        <v>53599999.999999993</v>
      </c>
    </row>
    <row r="73" spans="1:6" ht="27" x14ac:dyDescent="0.15">
      <c r="A73" s="16" t="s">
        <v>179</v>
      </c>
      <c r="B73" s="17" t="s">
        <v>136</v>
      </c>
      <c r="C73" s="17">
        <v>999999</v>
      </c>
      <c r="D73" s="17" t="s">
        <v>20</v>
      </c>
      <c r="E73" s="24" t="s">
        <v>180</v>
      </c>
      <c r="F73" s="19">
        <v>18493727.999999996</v>
      </c>
    </row>
    <row r="74" spans="1:6" ht="18" x14ac:dyDescent="0.15">
      <c r="A74" s="16" t="s">
        <v>181</v>
      </c>
      <c r="B74" s="17" t="s">
        <v>136</v>
      </c>
      <c r="C74" s="17">
        <v>999999</v>
      </c>
      <c r="D74" s="17" t="s">
        <v>20</v>
      </c>
      <c r="E74" s="24" t="s">
        <v>182</v>
      </c>
      <c r="F74" s="19">
        <v>1469900118.1387994</v>
      </c>
    </row>
    <row r="75" spans="1:6" ht="18" x14ac:dyDescent="0.15">
      <c r="A75" s="16" t="s">
        <v>183</v>
      </c>
      <c r="B75" s="17" t="s">
        <v>136</v>
      </c>
      <c r="C75" s="17">
        <v>999999</v>
      </c>
      <c r="D75" s="17" t="s">
        <v>20</v>
      </c>
      <c r="E75" s="24" t="s">
        <v>184</v>
      </c>
      <c r="F75" s="19">
        <v>0</v>
      </c>
    </row>
    <row r="76" spans="1:6" ht="18" x14ac:dyDescent="0.15">
      <c r="A76" s="12" t="s">
        <v>97</v>
      </c>
      <c r="B76" s="13" t="s">
        <v>136</v>
      </c>
      <c r="C76" s="13">
        <v>999999</v>
      </c>
      <c r="D76" s="13" t="s">
        <v>20</v>
      </c>
      <c r="E76" s="23" t="s">
        <v>98</v>
      </c>
      <c r="F76" s="15">
        <f>+F77+F78+F79+F80</f>
        <v>156222728.99999997</v>
      </c>
    </row>
    <row r="77" spans="1:6" ht="18" x14ac:dyDescent="0.15">
      <c r="A77" s="16" t="s">
        <v>185</v>
      </c>
      <c r="B77" s="17" t="s">
        <v>136</v>
      </c>
      <c r="C77" s="17">
        <v>999999</v>
      </c>
      <c r="D77" s="17" t="s">
        <v>20</v>
      </c>
      <c r="E77" s="24" t="s">
        <v>186</v>
      </c>
      <c r="F77" s="19">
        <v>77690199.999999985</v>
      </c>
    </row>
    <row r="78" spans="1:6" ht="18" x14ac:dyDescent="0.15">
      <c r="A78" s="16" t="s">
        <v>187</v>
      </c>
      <c r="B78" s="17" t="s">
        <v>136</v>
      </c>
      <c r="C78" s="17">
        <v>999999</v>
      </c>
      <c r="D78" s="17" t="s">
        <v>20</v>
      </c>
      <c r="E78" s="24" t="s">
        <v>188</v>
      </c>
      <c r="F78" s="19">
        <v>17357999.999999996</v>
      </c>
    </row>
    <row r="79" spans="1:6" ht="18" x14ac:dyDescent="0.15">
      <c r="A79" s="16" t="s">
        <v>189</v>
      </c>
      <c r="B79" s="17" t="s">
        <v>136</v>
      </c>
      <c r="C79" s="17">
        <v>999999</v>
      </c>
      <c r="D79" s="17" t="s">
        <v>20</v>
      </c>
      <c r="E79" s="24" t="s">
        <v>190</v>
      </c>
      <c r="F79" s="19">
        <v>3314999.9999999995</v>
      </c>
    </row>
    <row r="80" spans="1:6" ht="18" x14ac:dyDescent="0.15">
      <c r="A80" s="16" t="s">
        <v>191</v>
      </c>
      <c r="B80" s="17" t="s">
        <v>136</v>
      </c>
      <c r="C80" s="17">
        <v>999999</v>
      </c>
      <c r="D80" s="17" t="s">
        <v>20</v>
      </c>
      <c r="E80" s="24" t="s">
        <v>192</v>
      </c>
      <c r="F80" s="19">
        <v>57859528.999999993</v>
      </c>
    </row>
    <row r="81" spans="1:6" ht="18" x14ac:dyDescent="0.15">
      <c r="A81" s="12" t="s">
        <v>99</v>
      </c>
      <c r="B81" s="13" t="s">
        <v>136</v>
      </c>
      <c r="C81" s="13">
        <v>999999</v>
      </c>
      <c r="D81" s="13" t="s">
        <v>20</v>
      </c>
      <c r="E81" s="23" t="s">
        <v>100</v>
      </c>
      <c r="F81" s="15">
        <v>28484999.999999996</v>
      </c>
    </row>
    <row r="82" spans="1:6" x14ac:dyDescent="0.15">
      <c r="A82" s="12" t="s">
        <v>101</v>
      </c>
      <c r="B82" s="13"/>
      <c r="C82" s="13"/>
      <c r="D82" s="13"/>
      <c r="E82" s="23" t="s">
        <v>102</v>
      </c>
      <c r="F82" s="15">
        <f>F83</f>
        <v>1030985397</v>
      </c>
    </row>
    <row r="83" spans="1:6" x14ac:dyDescent="0.15">
      <c r="A83" s="12" t="s">
        <v>103</v>
      </c>
      <c r="B83" s="13"/>
      <c r="C83" s="13"/>
      <c r="D83" s="13"/>
      <c r="E83" s="23" t="s">
        <v>104</v>
      </c>
      <c r="F83" s="15">
        <f>F84</f>
        <v>1030985397</v>
      </c>
    </row>
    <row r="84" spans="1:6" x14ac:dyDescent="0.15">
      <c r="A84" s="12" t="s">
        <v>105</v>
      </c>
      <c r="B84" s="13"/>
      <c r="C84" s="13"/>
      <c r="D84" s="13"/>
      <c r="E84" s="23" t="s">
        <v>106</v>
      </c>
      <c r="F84" s="15">
        <f>F85</f>
        <v>1030985397</v>
      </c>
    </row>
    <row r="85" spans="1:6" x14ac:dyDescent="0.15">
      <c r="A85" s="16" t="s">
        <v>107</v>
      </c>
      <c r="B85" s="17">
        <v>99999</v>
      </c>
      <c r="C85" s="17">
        <v>999999</v>
      </c>
      <c r="D85" s="17" t="s">
        <v>20</v>
      </c>
      <c r="E85" s="24" t="s">
        <v>108</v>
      </c>
      <c r="F85" s="19">
        <v>1030985397</v>
      </c>
    </row>
    <row r="86" spans="1:6" s="22" customFormat="1" x14ac:dyDescent="0.15">
      <c r="A86" s="12" t="s">
        <v>109</v>
      </c>
      <c r="B86" s="13"/>
      <c r="C86" s="13"/>
      <c r="D86" s="13"/>
      <c r="E86" s="23" t="s">
        <v>110</v>
      </c>
      <c r="F86" s="15">
        <f>F87</f>
        <v>657400000</v>
      </c>
    </row>
    <row r="87" spans="1:6" s="22" customFormat="1" x14ac:dyDescent="0.15">
      <c r="A87" s="12" t="s">
        <v>111</v>
      </c>
      <c r="B87" s="13"/>
      <c r="C87" s="13"/>
      <c r="D87" s="13"/>
      <c r="E87" s="23" t="s">
        <v>112</v>
      </c>
      <c r="F87" s="15">
        <f>F88</f>
        <v>657400000</v>
      </c>
    </row>
    <row r="88" spans="1:6" x14ac:dyDescent="0.15">
      <c r="A88" s="16" t="s">
        <v>113</v>
      </c>
      <c r="B88" s="17">
        <v>99999</v>
      </c>
      <c r="C88" s="17">
        <v>999999</v>
      </c>
      <c r="D88" s="17" t="s">
        <v>20</v>
      </c>
      <c r="E88" s="24" t="s">
        <v>114</v>
      </c>
      <c r="F88" s="19">
        <v>657400000</v>
      </c>
    </row>
    <row r="89" spans="1:6" ht="27" x14ac:dyDescent="0.15">
      <c r="A89" s="12" t="s">
        <v>115</v>
      </c>
      <c r="B89" s="13"/>
      <c r="C89" s="13"/>
      <c r="D89" s="13"/>
      <c r="E89" s="23" t="s">
        <v>116</v>
      </c>
      <c r="F89" s="15">
        <f>F90+F92+F93+F96</f>
        <v>3230443000</v>
      </c>
    </row>
    <row r="90" spans="1:6" x14ac:dyDescent="0.15">
      <c r="A90" s="12" t="s">
        <v>117</v>
      </c>
      <c r="B90" s="13"/>
      <c r="C90" s="13"/>
      <c r="D90" s="13"/>
      <c r="E90" s="23" t="s">
        <v>118</v>
      </c>
      <c r="F90" s="15">
        <f>F91</f>
        <v>2545000000</v>
      </c>
    </row>
    <row r="91" spans="1:6" x14ac:dyDescent="0.15">
      <c r="A91" s="16" t="s">
        <v>119</v>
      </c>
      <c r="B91" s="17">
        <v>99999</v>
      </c>
      <c r="C91" s="17">
        <v>999999</v>
      </c>
      <c r="D91" s="17" t="s">
        <v>20</v>
      </c>
      <c r="E91" s="24" t="s">
        <v>120</v>
      </c>
      <c r="F91" s="19">
        <v>2545000000</v>
      </c>
    </row>
    <row r="92" spans="1:6" x14ac:dyDescent="0.15">
      <c r="A92" s="16" t="s">
        <v>121</v>
      </c>
      <c r="B92" s="17">
        <v>99999</v>
      </c>
      <c r="C92" s="17">
        <v>999999</v>
      </c>
      <c r="D92" s="17" t="s">
        <v>20</v>
      </c>
      <c r="E92" s="24" t="s">
        <v>122</v>
      </c>
      <c r="F92" s="19">
        <v>200000000</v>
      </c>
    </row>
    <row r="93" spans="1:6" x14ac:dyDescent="0.15">
      <c r="A93" s="12" t="s">
        <v>123</v>
      </c>
      <c r="B93" s="13"/>
      <c r="C93" s="13"/>
      <c r="D93" s="13"/>
      <c r="E93" s="23" t="s">
        <v>124</v>
      </c>
      <c r="F93" s="15">
        <v>105443000</v>
      </c>
    </row>
    <row r="94" spans="1:6" x14ac:dyDescent="0.15">
      <c r="A94" s="16" t="s">
        <v>125</v>
      </c>
      <c r="B94" s="17">
        <v>99999</v>
      </c>
      <c r="C94" s="17">
        <v>999999</v>
      </c>
      <c r="D94" s="17" t="s">
        <v>20</v>
      </c>
      <c r="E94" s="24" t="s">
        <v>126</v>
      </c>
      <c r="F94" s="19">
        <v>85283000</v>
      </c>
    </row>
    <row r="95" spans="1:6" x14ac:dyDescent="0.15">
      <c r="A95" s="16" t="s">
        <v>127</v>
      </c>
      <c r="B95" s="17">
        <v>99999</v>
      </c>
      <c r="C95" s="17">
        <v>999999</v>
      </c>
      <c r="D95" s="17" t="s">
        <v>20</v>
      </c>
      <c r="E95" s="24" t="s">
        <v>128</v>
      </c>
      <c r="F95" s="19">
        <v>20160000</v>
      </c>
    </row>
    <row r="96" spans="1:6" ht="18" x14ac:dyDescent="0.15">
      <c r="A96" s="12" t="s">
        <v>129</v>
      </c>
      <c r="B96" s="13"/>
      <c r="C96" s="13"/>
      <c r="D96" s="13"/>
      <c r="E96" s="23" t="s">
        <v>130</v>
      </c>
      <c r="F96" s="15">
        <v>380000000</v>
      </c>
    </row>
    <row r="97" spans="1:6" x14ac:dyDescent="0.15">
      <c r="A97" s="12" t="s">
        <v>131</v>
      </c>
      <c r="B97" s="13"/>
      <c r="C97" s="13"/>
      <c r="D97" s="13"/>
      <c r="E97" s="23" t="s">
        <v>132</v>
      </c>
      <c r="F97" s="15">
        <v>380000000</v>
      </c>
    </row>
    <row r="98" spans="1:6" x14ac:dyDescent="0.15">
      <c r="A98" s="16" t="s">
        <v>133</v>
      </c>
      <c r="B98" s="17">
        <v>99999</v>
      </c>
      <c r="C98" s="17">
        <v>999999</v>
      </c>
      <c r="D98" s="17" t="s">
        <v>20</v>
      </c>
      <c r="E98" s="24" t="s">
        <v>134</v>
      </c>
      <c r="F98" s="19">
        <v>380000000</v>
      </c>
    </row>
    <row r="99" spans="1:6" ht="9.75" thickBot="1" x14ac:dyDescent="0.2">
      <c r="A99" s="46" t="s">
        <v>135</v>
      </c>
      <c r="B99" s="47"/>
      <c r="C99" s="47"/>
      <c r="D99" s="47"/>
      <c r="E99" s="47"/>
      <c r="F99" s="25">
        <f>F8</f>
        <v>24484600142.038799</v>
      </c>
    </row>
  </sheetData>
  <mergeCells count="5">
    <mergeCell ref="A2:F2"/>
    <mergeCell ref="A3:F3"/>
    <mergeCell ref="A4:F4"/>
    <mergeCell ref="A99:E99"/>
    <mergeCell ref="C5:E5"/>
  </mergeCells>
  <conditionalFormatting sqref="B37:F38 E15:F17 E14 A8:E13 A14:C17 A18:F36">
    <cfRule type="expression" dxfId="162" priority="163">
      <formula>#REF!="A9"</formula>
    </cfRule>
    <cfRule type="expression" dxfId="161" priority="164">
      <formula>#REF!="A8"</formula>
    </cfRule>
    <cfRule type="expression" dxfId="160" priority="165">
      <formula>#REF!="A7"</formula>
    </cfRule>
    <cfRule type="expression" dxfId="159" priority="166">
      <formula>#REF!="A6"</formula>
    </cfRule>
    <cfRule type="expression" dxfId="158" priority="167">
      <formula>#REF!="A5"</formula>
    </cfRule>
    <cfRule type="expression" dxfId="157" priority="168">
      <formula>#REF!="A4"</formula>
    </cfRule>
    <cfRule type="expression" dxfId="156" priority="169">
      <formula>#REF!="A3"</formula>
    </cfRule>
    <cfRule type="expression" dxfId="155" priority="170">
      <formula>#REF!="A2"</formula>
    </cfRule>
    <cfRule type="expression" dxfId="154" priority="171">
      <formula>#REF!="A1"</formula>
    </cfRule>
  </conditionalFormatting>
  <conditionalFormatting sqref="A42 E42:F42 A44 E44:F44 A47:A48 E47:F48 A85:A88 E85:F87 A91:A92 E91:F92 A94:A95 E94:F95 A98 E98:F98 A39:F41 A43:F43 A45:F46 A49:F84 A89:F90 A93:F93 A96:F97 E88">
    <cfRule type="expression" dxfId="153" priority="173">
      <formula>#REF!="A8"</formula>
    </cfRule>
    <cfRule type="expression" dxfId="152" priority="174">
      <formula>#REF!="A7"</formula>
    </cfRule>
    <cfRule type="expression" dxfId="151" priority="175">
      <formula>#REF!="A6"</formula>
    </cfRule>
    <cfRule type="expression" dxfId="150" priority="176">
      <formula>#REF!="A5"</formula>
    </cfRule>
    <cfRule type="expression" dxfId="149" priority="177">
      <formula>#REF!="A4"</formula>
    </cfRule>
    <cfRule type="expression" dxfId="148" priority="178">
      <formula>#REF!="A3"</formula>
    </cfRule>
    <cfRule type="expression" dxfId="147" priority="179">
      <formula>#REF!="A2"</formula>
    </cfRule>
    <cfRule type="expression" dxfId="146" priority="180">
      <formula>#REF!="A1"</formula>
    </cfRule>
  </conditionalFormatting>
  <conditionalFormatting sqref="C42:D42">
    <cfRule type="expression" dxfId="145" priority="154">
      <formula>#REF!="A9"</formula>
    </cfRule>
    <cfRule type="expression" dxfId="144" priority="155">
      <formula>#REF!="A8"</formula>
    </cfRule>
    <cfRule type="expression" dxfId="143" priority="156">
      <formula>#REF!="A7"</formula>
    </cfRule>
    <cfRule type="expression" dxfId="142" priority="157">
      <formula>#REF!="A6"</formula>
    </cfRule>
    <cfRule type="expression" dxfId="141" priority="158">
      <formula>#REF!="A5"</formula>
    </cfRule>
    <cfRule type="expression" dxfId="140" priority="159">
      <formula>#REF!="A4"</formula>
    </cfRule>
    <cfRule type="expression" dxfId="139" priority="160">
      <formula>#REF!="A3"</formula>
    </cfRule>
    <cfRule type="expression" dxfId="138" priority="161">
      <formula>#REF!="A2"</formula>
    </cfRule>
    <cfRule type="expression" dxfId="137" priority="162">
      <formula>#REF!="A1"</formula>
    </cfRule>
  </conditionalFormatting>
  <conditionalFormatting sqref="C44:D44 C91:D92 C94:D95 C98:D98 B86:D87 C47:D48 C85:D85 C88:D88">
    <cfRule type="expression" dxfId="136" priority="145">
      <formula>#REF!="A9"</formula>
    </cfRule>
    <cfRule type="expression" dxfId="135" priority="146">
      <formula>#REF!="A8"</formula>
    </cfRule>
    <cfRule type="expression" dxfId="134" priority="147">
      <formula>#REF!="A7"</formula>
    </cfRule>
    <cfRule type="expression" dxfId="133" priority="148">
      <formula>#REF!="A6"</formula>
    </cfRule>
    <cfRule type="expression" dxfId="132" priority="149">
      <formula>#REF!="A5"</formula>
    </cfRule>
    <cfRule type="expression" dxfId="131" priority="150">
      <formula>#REF!="A4"</formula>
    </cfRule>
    <cfRule type="expression" dxfId="130" priority="151">
      <formula>#REF!="A3"</formula>
    </cfRule>
    <cfRule type="expression" dxfId="129" priority="152">
      <formula>#REF!="A2"</formula>
    </cfRule>
    <cfRule type="expression" dxfId="128" priority="153">
      <formula>#REF!="A1"</formula>
    </cfRule>
  </conditionalFormatting>
  <conditionalFormatting sqref="E42:F42 A42 A44 E44:F44 A47:A48 E47:F48 A85:A88 E85:F87 A91:A92 E91:F92 A94:A95 E94:F95 A98 E98:F98 A39:F41 A43:F43 A45:F46 A49:F84 A89:F90 A93:F93 A96:F97 E88">
    <cfRule type="expression" dxfId="127" priority="172">
      <formula>#REF!="A9"</formula>
    </cfRule>
  </conditionalFormatting>
  <conditionalFormatting sqref="F42">
    <cfRule type="expression" dxfId="126" priority="181">
      <formula>#REF!="A9"</formula>
    </cfRule>
  </conditionalFormatting>
  <conditionalFormatting sqref="F14">
    <cfRule type="expression" dxfId="125" priority="127">
      <formula>#REF!="A9"</formula>
    </cfRule>
    <cfRule type="expression" dxfId="124" priority="128">
      <formula>#REF!="A8"</formula>
    </cfRule>
    <cfRule type="expression" dxfId="123" priority="129">
      <formula>#REF!="A7"</formula>
    </cfRule>
    <cfRule type="expression" dxfId="122" priority="130">
      <formula>#REF!="A6"</formula>
    </cfRule>
    <cfRule type="expression" dxfId="121" priority="131">
      <formula>#REF!="A5"</formula>
    </cfRule>
    <cfRule type="expression" dxfId="120" priority="132">
      <formula>#REF!="A4"</formula>
    </cfRule>
    <cfRule type="expression" dxfId="119" priority="133">
      <formula>#REF!="A3"</formula>
    </cfRule>
    <cfRule type="expression" dxfId="118" priority="134">
      <formula>#REF!="A2"</formula>
    </cfRule>
    <cfRule type="expression" dxfId="117" priority="135">
      <formula>#REF!="A1"</formula>
    </cfRule>
  </conditionalFormatting>
  <conditionalFormatting sqref="F8:F13">
    <cfRule type="expression" dxfId="116" priority="136">
      <formula>#REF!="A9"</formula>
    </cfRule>
    <cfRule type="expression" dxfId="115" priority="137">
      <formula>#REF!="A8"</formula>
    </cfRule>
    <cfRule type="expression" dxfId="114" priority="138">
      <formula>#REF!="A7"</formula>
    </cfRule>
    <cfRule type="expression" dxfId="113" priority="139">
      <formula>#REF!="A6"</formula>
    </cfRule>
    <cfRule type="expression" dxfId="112" priority="140">
      <formula>#REF!="A5"</formula>
    </cfRule>
    <cfRule type="expression" dxfId="111" priority="141">
      <formula>#REF!="A4"</formula>
    </cfRule>
    <cfRule type="expression" dxfId="110" priority="142">
      <formula>#REF!="A3"</formula>
    </cfRule>
    <cfRule type="expression" dxfId="109" priority="143">
      <formula>#REF!="A2"</formula>
    </cfRule>
    <cfRule type="expression" dxfId="108" priority="144">
      <formula>#REF!="A1"</formula>
    </cfRule>
  </conditionalFormatting>
  <conditionalFormatting sqref="A37:A38">
    <cfRule type="expression" dxfId="107" priority="119">
      <formula>#REF!="A8"</formula>
    </cfRule>
    <cfRule type="expression" dxfId="106" priority="120">
      <formula>#REF!="A7"</formula>
    </cfRule>
    <cfRule type="expression" dxfId="105" priority="121">
      <formula>#REF!="A6"</formula>
    </cfRule>
    <cfRule type="expression" dxfId="104" priority="122">
      <formula>#REF!="A5"</formula>
    </cfRule>
    <cfRule type="expression" dxfId="103" priority="123">
      <formula>#REF!="A4"</formula>
    </cfRule>
    <cfRule type="expression" dxfId="102" priority="124">
      <formula>#REF!="A3"</formula>
    </cfRule>
    <cfRule type="expression" dxfId="101" priority="125">
      <formula>#REF!="A2"</formula>
    </cfRule>
    <cfRule type="expression" dxfId="100" priority="126">
      <formula>#REF!="A1"</formula>
    </cfRule>
  </conditionalFormatting>
  <conditionalFormatting sqref="A37:A38">
    <cfRule type="expression" dxfId="99" priority="118">
      <formula>#REF!="A9"</formula>
    </cfRule>
  </conditionalFormatting>
  <conditionalFormatting sqref="F88">
    <cfRule type="expression" dxfId="98" priority="110">
      <formula>#REF!="A8"</formula>
    </cfRule>
    <cfRule type="expression" dxfId="97" priority="111">
      <formula>#REF!="A7"</formula>
    </cfRule>
    <cfRule type="expression" dxfId="96" priority="112">
      <formula>#REF!="A6"</formula>
    </cfRule>
    <cfRule type="expression" dxfId="95" priority="113">
      <formula>#REF!="A5"</formula>
    </cfRule>
    <cfRule type="expression" dxfId="94" priority="114">
      <formula>#REF!="A4"</formula>
    </cfRule>
    <cfRule type="expression" dxfId="93" priority="115">
      <formula>#REF!="A3"</formula>
    </cfRule>
    <cfRule type="expression" dxfId="92" priority="116">
      <formula>#REF!="A2"</formula>
    </cfRule>
    <cfRule type="expression" dxfId="91" priority="117">
      <formula>#REF!="A1"</formula>
    </cfRule>
  </conditionalFormatting>
  <conditionalFormatting sqref="F88">
    <cfRule type="expression" dxfId="90" priority="109">
      <formula>#REF!="A9"</formula>
    </cfRule>
  </conditionalFormatting>
  <conditionalFormatting sqref="D14:D17">
    <cfRule type="expression" dxfId="89" priority="100">
      <formula>#REF!="A9"</formula>
    </cfRule>
    <cfRule type="expression" dxfId="88" priority="101">
      <formula>#REF!="A8"</formula>
    </cfRule>
    <cfRule type="expression" dxfId="87" priority="102">
      <formula>#REF!="A7"</formula>
    </cfRule>
    <cfRule type="expression" dxfId="86" priority="103">
      <formula>#REF!="A6"</formula>
    </cfRule>
    <cfRule type="expression" dxfId="85" priority="104">
      <formula>#REF!="A5"</formula>
    </cfRule>
    <cfRule type="expression" dxfId="84" priority="105">
      <formula>#REF!="A4"</formula>
    </cfRule>
    <cfRule type="expression" dxfId="83" priority="106">
      <formula>#REF!="A3"</formula>
    </cfRule>
    <cfRule type="expression" dxfId="82" priority="107">
      <formula>#REF!="A2"</formula>
    </cfRule>
    <cfRule type="expression" dxfId="81" priority="108">
      <formula>#REF!="A1"</formula>
    </cfRule>
  </conditionalFormatting>
  <conditionalFormatting sqref="B42">
    <cfRule type="expression" dxfId="80" priority="91">
      <formula>#REF!="A9"</formula>
    </cfRule>
    <cfRule type="expression" dxfId="79" priority="92">
      <formula>#REF!="A8"</formula>
    </cfRule>
    <cfRule type="expression" dxfId="78" priority="93">
      <formula>#REF!="A7"</formula>
    </cfRule>
    <cfRule type="expression" dxfId="77" priority="94">
      <formula>#REF!="A6"</formula>
    </cfRule>
    <cfRule type="expression" dxfId="76" priority="95">
      <formula>#REF!="A5"</formula>
    </cfRule>
    <cfRule type="expression" dxfId="75" priority="96">
      <formula>#REF!="A4"</formula>
    </cfRule>
    <cfRule type="expression" dxfId="74" priority="97">
      <formula>#REF!="A3"</formula>
    </cfRule>
    <cfRule type="expression" dxfId="73" priority="98">
      <formula>#REF!="A2"</formula>
    </cfRule>
    <cfRule type="expression" dxfId="72" priority="99">
      <formula>#REF!="A1"</formula>
    </cfRule>
  </conditionalFormatting>
  <conditionalFormatting sqref="B44">
    <cfRule type="expression" dxfId="71" priority="82">
      <formula>#REF!="A9"</formula>
    </cfRule>
    <cfRule type="expression" dxfId="70" priority="83">
      <formula>#REF!="A8"</formula>
    </cfRule>
    <cfRule type="expression" dxfId="69" priority="84">
      <formula>#REF!="A7"</formula>
    </cfRule>
    <cfRule type="expression" dxfId="68" priority="85">
      <formula>#REF!="A6"</formula>
    </cfRule>
    <cfRule type="expression" dxfId="67" priority="86">
      <formula>#REF!="A5"</formula>
    </cfRule>
    <cfRule type="expression" dxfId="66" priority="87">
      <formula>#REF!="A4"</formula>
    </cfRule>
    <cfRule type="expression" dxfId="65" priority="88">
      <formula>#REF!="A3"</formula>
    </cfRule>
    <cfRule type="expression" dxfId="64" priority="89">
      <formula>#REF!="A2"</formula>
    </cfRule>
    <cfRule type="expression" dxfId="63" priority="90">
      <formula>#REF!="A1"</formula>
    </cfRule>
  </conditionalFormatting>
  <conditionalFormatting sqref="B47">
    <cfRule type="expression" dxfId="62" priority="73">
      <formula>#REF!="A9"</formula>
    </cfRule>
    <cfRule type="expression" dxfId="61" priority="74">
      <formula>#REF!="A8"</formula>
    </cfRule>
    <cfRule type="expression" dxfId="60" priority="75">
      <formula>#REF!="A7"</formula>
    </cfRule>
    <cfRule type="expression" dxfId="59" priority="76">
      <formula>#REF!="A6"</formula>
    </cfRule>
    <cfRule type="expression" dxfId="58" priority="77">
      <formula>#REF!="A5"</formula>
    </cfRule>
    <cfRule type="expression" dxfId="57" priority="78">
      <formula>#REF!="A4"</formula>
    </cfRule>
    <cfRule type="expression" dxfId="56" priority="79">
      <formula>#REF!="A3"</formula>
    </cfRule>
    <cfRule type="expression" dxfId="55" priority="80">
      <formula>#REF!="A2"</formula>
    </cfRule>
    <cfRule type="expression" dxfId="54" priority="81">
      <formula>#REF!="A1"</formula>
    </cfRule>
  </conditionalFormatting>
  <conditionalFormatting sqref="B48">
    <cfRule type="expression" dxfId="53" priority="64">
      <formula>#REF!="A9"</formula>
    </cfRule>
    <cfRule type="expression" dxfId="52" priority="65">
      <formula>#REF!="A8"</formula>
    </cfRule>
    <cfRule type="expression" dxfId="51" priority="66">
      <formula>#REF!="A7"</formula>
    </cfRule>
    <cfRule type="expression" dxfId="50" priority="67">
      <formula>#REF!="A6"</formula>
    </cfRule>
    <cfRule type="expression" dxfId="49" priority="68">
      <formula>#REF!="A5"</formula>
    </cfRule>
    <cfRule type="expression" dxfId="48" priority="69">
      <formula>#REF!="A4"</formula>
    </cfRule>
    <cfRule type="expression" dxfId="47" priority="70">
      <formula>#REF!="A3"</formula>
    </cfRule>
    <cfRule type="expression" dxfId="46" priority="71">
      <formula>#REF!="A2"</formula>
    </cfRule>
    <cfRule type="expression" dxfId="45" priority="72">
      <formula>#REF!="A1"</formula>
    </cfRule>
  </conditionalFormatting>
  <conditionalFormatting sqref="B85">
    <cfRule type="expression" dxfId="44" priority="37">
      <formula>#REF!="A9"</formula>
    </cfRule>
    <cfRule type="expression" dxfId="43" priority="38">
      <formula>#REF!="A8"</formula>
    </cfRule>
    <cfRule type="expression" dxfId="42" priority="39">
      <formula>#REF!="A7"</formula>
    </cfRule>
    <cfRule type="expression" dxfId="41" priority="40">
      <formula>#REF!="A6"</formula>
    </cfRule>
    <cfRule type="expression" dxfId="40" priority="41">
      <formula>#REF!="A5"</formula>
    </cfRule>
    <cfRule type="expression" dxfId="39" priority="42">
      <formula>#REF!="A4"</formula>
    </cfRule>
    <cfRule type="expression" dxfId="38" priority="43">
      <formula>#REF!="A3"</formula>
    </cfRule>
    <cfRule type="expression" dxfId="37" priority="44">
      <formula>#REF!="A2"</formula>
    </cfRule>
    <cfRule type="expression" dxfId="36" priority="45">
      <formula>#REF!="A1"</formula>
    </cfRule>
  </conditionalFormatting>
  <conditionalFormatting sqref="B88">
    <cfRule type="expression" dxfId="35" priority="28">
      <formula>#REF!="A9"</formula>
    </cfRule>
    <cfRule type="expression" dxfId="34" priority="29">
      <formula>#REF!="A8"</formula>
    </cfRule>
    <cfRule type="expression" dxfId="33" priority="30">
      <formula>#REF!="A7"</formula>
    </cfRule>
    <cfRule type="expression" dxfId="32" priority="31">
      <formula>#REF!="A6"</formula>
    </cfRule>
    <cfRule type="expression" dxfId="31" priority="32">
      <formula>#REF!="A5"</formula>
    </cfRule>
    <cfRule type="expression" dxfId="30" priority="33">
      <formula>#REF!="A4"</formula>
    </cfRule>
    <cfRule type="expression" dxfId="29" priority="34">
      <formula>#REF!="A3"</formula>
    </cfRule>
    <cfRule type="expression" dxfId="28" priority="35">
      <formula>#REF!="A2"</formula>
    </cfRule>
    <cfRule type="expression" dxfId="27" priority="36">
      <formula>#REF!="A1"</formula>
    </cfRule>
  </conditionalFormatting>
  <conditionalFormatting sqref="B91:B92">
    <cfRule type="expression" dxfId="26" priority="19">
      <formula>#REF!="A9"</formula>
    </cfRule>
    <cfRule type="expression" dxfId="25" priority="20">
      <formula>#REF!="A8"</formula>
    </cfRule>
    <cfRule type="expression" dxfId="24" priority="21">
      <formula>#REF!="A7"</formula>
    </cfRule>
    <cfRule type="expression" dxfId="23" priority="22">
      <formula>#REF!="A6"</formula>
    </cfRule>
    <cfRule type="expression" dxfId="22" priority="23">
      <formula>#REF!="A5"</formula>
    </cfRule>
    <cfRule type="expression" dxfId="21" priority="24">
      <formula>#REF!="A4"</formula>
    </cfRule>
    <cfRule type="expression" dxfId="20" priority="25">
      <formula>#REF!="A3"</formula>
    </cfRule>
    <cfRule type="expression" dxfId="19" priority="26">
      <formula>#REF!="A2"</formula>
    </cfRule>
    <cfRule type="expression" dxfId="18" priority="27">
      <formula>#REF!="A1"</formula>
    </cfRule>
  </conditionalFormatting>
  <conditionalFormatting sqref="B94:B95">
    <cfRule type="expression" dxfId="17" priority="10">
      <formula>#REF!="A9"</formula>
    </cfRule>
    <cfRule type="expression" dxfId="16" priority="11">
      <formula>#REF!="A8"</formula>
    </cfRule>
    <cfRule type="expression" dxfId="15" priority="12">
      <formula>#REF!="A7"</formula>
    </cfRule>
    <cfRule type="expression" dxfId="14" priority="13">
      <formula>#REF!="A6"</formula>
    </cfRule>
    <cfRule type="expression" dxfId="13" priority="14">
      <formula>#REF!="A5"</formula>
    </cfRule>
    <cfRule type="expression" dxfId="12" priority="15">
      <formula>#REF!="A4"</formula>
    </cfRule>
    <cfRule type="expression" dxfId="11" priority="16">
      <formula>#REF!="A3"</formula>
    </cfRule>
    <cfRule type="expression" dxfId="10" priority="17">
      <formula>#REF!="A2"</formula>
    </cfRule>
    <cfRule type="expression" dxfId="9" priority="18">
      <formula>#REF!="A1"</formula>
    </cfRule>
  </conditionalFormatting>
  <conditionalFormatting sqref="B98">
    <cfRule type="expression" dxfId="8" priority="1">
      <formula>#REF!="A9"</formula>
    </cfRule>
    <cfRule type="expression" dxfId="7" priority="2">
      <formula>#REF!="A8"</formula>
    </cfRule>
    <cfRule type="expression" dxfId="6" priority="3">
      <formula>#REF!="A7"</formula>
    </cfRule>
    <cfRule type="expression" dxfId="5" priority="4">
      <formula>#REF!="A6"</formula>
    </cfRule>
    <cfRule type="expression" dxfId="4" priority="5">
      <formula>#REF!="A5"</formula>
    </cfRule>
    <cfRule type="expression" dxfId="3" priority="6">
      <formula>#REF!="A4"</formula>
    </cfRule>
    <cfRule type="expression" dxfId="2" priority="7">
      <formula>#REF!="A3"</formula>
    </cfRule>
    <cfRule type="expression" dxfId="1" priority="8">
      <formula>#REF!="A2"</formula>
    </cfRule>
    <cfRule type="expression" dxfId="0" priority="9">
      <formula>#REF!="A1"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Prsupuesto Ingresos 2025</vt:lpstr>
      <vt:lpstr>Presuesto Gastos Vigencia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Ramos Quintero</dc:creator>
  <cp:lastModifiedBy>Maria Ines Boton Macana</cp:lastModifiedBy>
  <dcterms:created xsi:type="dcterms:W3CDTF">2024-12-23T22:11:16Z</dcterms:created>
  <dcterms:modified xsi:type="dcterms:W3CDTF">2025-02-03T20:01:17Z</dcterms:modified>
</cp:coreProperties>
</file>