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boton-bc\Desktop\Publiccion Web\Archivos -2023\Presupuesto\"/>
    </mc:Choice>
  </mc:AlternateContent>
  <bookViews>
    <workbookView xWindow="0" yWindow="0" windowWidth="20490" windowHeight="6795"/>
  </bookViews>
  <sheets>
    <sheet name="PRESUPUESTO INGRESOS 2023" sheetId="4" r:id="rId1"/>
    <sheet name="GATOS FUNCIONAMIENTO" sheetId="1" r:id="rId2"/>
    <sheet name="COMERCIAL" sheetId="3" r:id="rId3"/>
    <sheet name="INVERSION" sheetId="2" r:id="rId4"/>
  </sheets>
  <definedNames>
    <definedName name="JR_PAGE_ANCHOR_0_1">'PRESUPUESTO INGRESOS 2023'!$A$1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4" l="1"/>
  <c r="B45" i="4"/>
  <c r="B44" i="4"/>
  <c r="B41" i="4"/>
  <c r="B38" i="4"/>
  <c r="B33" i="4"/>
  <c r="B31" i="4"/>
  <c r="B26" i="4"/>
  <c r="B25" i="4"/>
  <c r="B23" i="4"/>
  <c r="B22" i="4"/>
  <c r="B21" i="4"/>
  <c r="B20" i="4"/>
  <c r="B19" i="4"/>
  <c r="B18" i="4"/>
  <c r="B16" i="4"/>
  <c r="B15" i="4"/>
  <c r="B12" i="4"/>
  <c r="B10" i="4"/>
  <c r="F11" i="3"/>
  <c r="F10" i="3" s="1"/>
  <c r="F9" i="3" s="1"/>
  <c r="F8" i="3" s="1"/>
  <c r="F13" i="3" s="1"/>
  <c r="N19" i="2" l="1"/>
  <c r="N18" i="2" s="1"/>
  <c r="N17" i="2" s="1"/>
  <c r="N15" i="2"/>
  <c r="N14" i="2" s="1"/>
  <c r="N11" i="2"/>
  <c r="N10" i="2" s="1"/>
  <c r="F50" i="1"/>
  <c r="F48" i="1"/>
  <c r="F47" i="1" s="1"/>
  <c r="F39" i="1"/>
  <c r="F38" i="1" s="1"/>
  <c r="F37" i="1" s="1"/>
  <c r="F23" i="1"/>
  <c r="F22" i="1" s="1"/>
  <c r="F18" i="1"/>
  <c r="F12" i="1"/>
  <c r="N9" i="2" l="1"/>
  <c r="N8" i="2" s="1"/>
  <c r="N7" i="2" s="1"/>
  <c r="N22" i="2" s="1"/>
  <c r="F11" i="1"/>
  <c r="F10" i="1" s="1"/>
  <c r="F9" i="1" s="1"/>
  <c r="F8" i="1" s="1"/>
  <c r="F7" i="1" s="1"/>
  <c r="F52" i="1" s="1"/>
</calcChain>
</file>

<file path=xl/sharedStrings.xml><?xml version="1.0" encoding="utf-8"?>
<sst xmlns="http://schemas.openxmlformats.org/spreadsheetml/2006/main" count="574" uniqueCount="309">
  <si>
    <t>SECCION PRESUPUESTAL 1207</t>
  </si>
  <si>
    <t>BENEFICENCIA DE CUNDINAMARCA</t>
  </si>
  <si>
    <t>DISTRIBUCIÓN DE LOS GASTOS DE FUNCIONAMIENTO</t>
  </si>
  <si>
    <t>Código</t>
  </si>
  <si>
    <t>Área Funcional</t>
  </si>
  <si>
    <t>Programa Presupuestario</t>
  </si>
  <si>
    <t>Fondo</t>
  </si>
  <si>
    <t>Nombre Cuenta</t>
  </si>
  <si>
    <t>Total</t>
  </si>
  <si>
    <t>2</t>
  </si>
  <si>
    <t xml:space="preserve"> 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</si>
  <si>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</si>
  <si>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</si>
  <si>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</si>
  <si>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</si>
  <si>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</si>
  <si>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</si>
  <si>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</si>
  <si>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</si>
  <si>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</si>
  <si>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</si>
  <si>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</si>
  <si>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</si>
  <si>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9/999/CC</t>
  </si>
  <si>
    <t>1-0300</t>
  </si>
  <si>
    <t>Sueldo básico</t>
  </si>
  <si>
    <t>2.1.1.01.01.001.02</t>
  </si>
  <si>
    <t>Horas extras, dominicales, festivos y recargos</t>
  </si>
  <si>
    <t>2.1.1.01.01.001.04</t>
  </si>
  <si>
    <t>Subsidio de alimentación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</si>
  <si>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</si>
  <si>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</si>
  <si>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</si>
  <si>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</si>
  <si>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</si>
  <si>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</si>
  <si>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</si>
  <si>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</si>
  <si>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</si>
  <si>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</si>
  <si>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2.1.1.01.01.001.09</t>
  </si>
  <si>
    <t>Prima técnica salarial</t>
  </si>
  <si>
    <t>2.1.1.01.01.002</t>
  </si>
  <si>
    <t>Factores salariales especiales</t>
  </si>
  <si>
    <t>2.1.1.01.01.002.12</t>
  </si>
  <si>
    <t>Prima de antigüedad</t>
  </si>
  <si>
    <t>2.1.1.01.01.002.12.01</t>
  </si>
  <si>
    <t>Beneficios a los empleados a corto plazo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</si>
  <si>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</si>
  <si>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</si>
  <si>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</si>
  <si>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</si>
  <si>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</si>
  <si>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</si>
  <si>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</si>
  <si>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</si>
  <si>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</si>
  <si>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</si>
  <si>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</si>
  <si>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</si>
  <si>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</si>
  <si>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</si>
  <si>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</si>
  <si>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</si>
  <si>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</si>
  <si>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</si>
  <si>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</si>
  <si>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</si>
  <si>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</si>
  <si>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</si>
  <si>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</si>
  <si>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2.1.3</t>
  </si>
  <si>
    <t>Transferencias corrientes</t>
  </si>
  <si>
    <t>2.1.3.05</t>
  </si>
  <si>
    <t>A entidades del gobierno</t>
  </si>
  <si>
    <t>2.1.3.05.09</t>
  </si>
  <si>
    <t>A otras entidades del gobierno general</t>
  </si>
  <si>
    <t>2.1.3.05.09.054</t>
  </si>
  <si>
    <t>1-0100</t>
  </si>
  <si>
    <t>A establecimientos públicos y unidades administrativas especiales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</si>
  <si>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</si>
  <si>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</si>
  <si>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</si>
  <si>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</si>
  <si>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</si>
  <si>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</si>
  <si>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2.1.7</t>
  </si>
  <si>
    <t>Disminución de pasivos</t>
  </si>
  <si>
    <t>2.1.7.01</t>
  </si>
  <si>
    <t>Cesantías</t>
  </si>
  <si>
    <t>2.1.7.01.01</t>
  </si>
  <si>
    <t>Cesantías definitivas</t>
  </si>
  <si>
    <t>2.1.8</t>
  </si>
  <si>
    <t>Gastos por tributos, tasas, contribuciones, multas, sanciones e intereses de mora</t>
  </si>
  <si>
    <t>2.1.8.01</t>
  </si>
  <si>
    <t>Impuestos</t>
  </si>
  <si>
    <t>2.1.8.03</t>
  </si>
  <si>
    <t>Tasas y derechos administrativos</t>
  </si>
  <si>
    <t>2.1.8.04</t>
  </si>
  <si>
    <t>Contribuciones</t>
  </si>
  <si>
    <t>2.1.8.04.03</t>
  </si>
  <si>
    <t>Contribución de valorización</t>
  </si>
  <si>
    <t>TOTAL PRESUPUESTO DE GASTOS DE FUNCIONAMIENTO</t>
  </si>
  <si>
    <t>Presupuesto 2023</t>
  </si>
  <si>
    <t>GASTOS</t>
  </si>
  <si>
    <t>2.4</t>
  </si>
  <si>
    <t>Gastos de operación comercial</t>
  </si>
  <si>
    <t>2.4.5</t>
  </si>
  <si>
    <t>Gastos de comercialización y producción</t>
  </si>
  <si>
    <t>2.4.5.02</t>
  </si>
  <si>
    <t>Adquisición de servicios</t>
  </si>
  <si>
    <t>2.4.5.02.09</t>
  </si>
  <si>
    <t>99999</t>
  </si>
  <si>
    <t>999999</t>
  </si>
  <si>
    <t>Servicios para la comunidad, sociales y personales</t>
  </si>
  <si>
    <t>TOTAL GASTOS DE OPERACIÓN COMERCIAL</t>
  </si>
  <si>
    <t>Descripción</t>
  </si>
  <si>
    <t>Producto</t>
  </si>
  <si>
    <t>Código Meta</t>
  </si>
  <si>
    <t>Tipo de Meta</t>
  </si>
  <si>
    <t>Meta Cuatrienio</t>
  </si>
  <si>
    <t>Unidad de Medida</t>
  </si>
  <si>
    <t>Meta Acumulada</t>
  </si>
  <si>
    <t>Meta Vigencia</t>
  </si>
  <si>
    <t/>
  </si>
  <si>
    <t>GASTOS DE INVERSIÓN - CUNDINAMARCA, REGIÓN QUE PROGRESA</t>
  </si>
  <si>
    <t>SECTOR-INCLUSIÓN SOCIAL Y RECONCILIACIÓN</t>
  </si>
  <si>
    <t>03</t>
  </si>
  <si>
    <t>PROGRAMA-INCLUSIÓN SOCIAL Y PRODUCTIVA PARA LA POBLACIÓN EN SITUACIÓN DE VULNERABILIDAD</t>
  </si>
  <si>
    <t>Num</t>
  </si>
  <si>
    <t>2020004250334</t>
  </si>
  <si>
    <t>23</t>
  </si>
  <si>
    <t>Inversión</t>
  </si>
  <si>
    <t>5/130/CC</t>
  </si>
  <si>
    <t>20200042503344103052</t>
  </si>
  <si>
    <t>052</t>
  </si>
  <si>
    <t>2021004250380</t>
  </si>
  <si>
    <t>5/141/CC</t>
  </si>
  <si>
    <t>20210042503804103052</t>
  </si>
  <si>
    <t>04</t>
  </si>
  <si>
    <t>PROGRAMA-ATENCIÓN INTEGRAL DE POBLACIÓN EN SITUACIÓN PERMANENTE DE DESPROTECCIÓN SOCIAL Y/O FAMILIAR</t>
  </si>
  <si>
    <t>2021004250522</t>
  </si>
  <si>
    <t>5/165/CC</t>
  </si>
  <si>
    <t>20210042505224104020</t>
  </si>
  <si>
    <t>020</t>
  </si>
  <si>
    <t>TOTAL GASTOS DE INVERSION BENEFICENCIA DE CUNDINAMARCA</t>
  </si>
  <si>
    <t>SECCIÓN PRESUPUESTAL 1207</t>
  </si>
  <si>
    <t>GASTOS DE INVERSIÓN VIGENCIA 2022</t>
  </si>
  <si>
    <t>DISTRIBUCIÓN DE LOS GASTOS DE OPERACIÓN COMERCIAL</t>
  </si>
  <si>
    <t>PRESUPUESTO INGRESOS 2023</t>
  </si>
  <si>
    <t>Rubro Anterior</t>
  </si>
  <si>
    <r>
      <rPr>
        <b/>
        <sz val="9"/>
        <rFont val="Calibri"/>
        <family val="2"/>
        <scheme val="minor"/>
      </rPr>
      <t>Rubro</t>
    </r>
  </si>
  <si>
    <t>CCPET</t>
  </si>
  <si>
    <t>AUILIAR</t>
  </si>
  <si>
    <t>CPC</t>
  </si>
  <si>
    <t>FUENTE ANTERIOR</t>
  </si>
  <si>
    <t>FUENTE ACTUAL</t>
  </si>
  <si>
    <t>NOMBRE FUENTE</t>
  </si>
  <si>
    <t>VIGENCIA</t>
  </si>
  <si>
    <r>
      <rPr>
        <b/>
        <sz val="9"/>
        <rFont val="Calibri"/>
        <family val="2"/>
        <scheme val="minor"/>
      </rPr>
      <t>Descripción</t>
    </r>
  </si>
  <si>
    <r>
      <rPr>
        <b/>
        <sz val="9"/>
        <rFont val="Calibri"/>
        <family val="2"/>
        <scheme val="minor"/>
      </rPr>
      <t>Apropiación Inicial</t>
    </r>
  </si>
  <si>
    <r>
      <rPr>
        <sz val="7"/>
        <rFont val="Calibri"/>
      </rPr>
      <t>1</t>
    </r>
  </si>
  <si>
    <t>1</t>
  </si>
  <si>
    <r>
      <rPr>
        <sz val="9"/>
        <rFont val="Calibri"/>
        <family val="2"/>
        <scheme val="minor"/>
      </rPr>
      <t xml:space="preserve">INGRESOS          </t>
    </r>
  </si>
  <si>
    <r>
      <rPr>
        <sz val="7"/>
        <rFont val="Calibri"/>
      </rPr>
      <t>1.1</t>
    </r>
  </si>
  <si>
    <r>
      <rPr>
        <sz val="9"/>
        <rFont val="Calibri"/>
        <family val="2"/>
        <scheme val="minor"/>
      </rPr>
      <t>1.1</t>
    </r>
  </si>
  <si>
    <t>1.1</t>
  </si>
  <si>
    <r>
      <rPr>
        <sz val="9"/>
        <rFont val="Calibri"/>
        <family val="2"/>
        <scheme val="minor"/>
      </rPr>
      <t>INGRESOS CORRIENTES</t>
    </r>
  </si>
  <si>
    <r>
      <rPr>
        <sz val="7"/>
        <rFont val="Calibri"/>
      </rPr>
      <t>1.1.02</t>
    </r>
  </si>
  <si>
    <r>
      <rPr>
        <sz val="9"/>
        <rFont val="Calibri"/>
        <family val="2"/>
        <scheme val="minor"/>
      </rPr>
      <t>1.1.02</t>
    </r>
  </si>
  <si>
    <t>1.1.02</t>
  </si>
  <si>
    <r>
      <rPr>
        <sz val="9"/>
        <rFont val="Calibri"/>
        <family val="2"/>
        <scheme val="minor"/>
      </rPr>
      <t>INGRESOS NO TRIBUTARIOS</t>
    </r>
  </si>
  <si>
    <r>
      <rPr>
        <sz val="7"/>
        <rFont val="Calibri"/>
      </rPr>
      <t>1.1.02.05</t>
    </r>
  </si>
  <si>
    <r>
      <rPr>
        <sz val="9"/>
        <rFont val="Calibri"/>
        <family val="2"/>
        <scheme val="minor"/>
      </rPr>
      <t>1.1.02.05</t>
    </r>
  </si>
  <si>
    <t>1.1.02.05</t>
  </si>
  <si>
    <r>
      <rPr>
        <sz val="9"/>
        <rFont val="Calibri"/>
        <family val="2"/>
        <scheme val="minor"/>
      </rPr>
      <t>VENTA DE BIENES Y SERVICIOS</t>
    </r>
  </si>
  <si>
    <r>
      <rPr>
        <sz val="7"/>
        <rFont val="Calibri"/>
      </rPr>
      <t>1.1.02.05.001</t>
    </r>
  </si>
  <si>
    <r>
      <rPr>
        <sz val="9"/>
        <rFont val="Calibri"/>
        <family val="2"/>
        <scheme val="minor"/>
      </rPr>
      <t>1.1.02.05.001</t>
    </r>
  </si>
  <si>
    <t>1.1.02.05.001</t>
  </si>
  <si>
    <r>
      <rPr>
        <sz val="9"/>
        <rFont val="Calibri"/>
        <family val="2"/>
        <scheme val="minor"/>
      </rPr>
      <t>VENTAS DE ESTABLECIMIENTOS DE MERCADO</t>
    </r>
  </si>
  <si>
    <r>
      <rPr>
        <sz val="7"/>
        <rFont val="Calibri"/>
      </rPr>
      <t>1.1.02.05.001.07</t>
    </r>
  </si>
  <si>
    <r>
      <rPr>
        <sz val="9"/>
        <rFont val="Calibri"/>
        <family val="2"/>
        <scheme val="minor"/>
      </rPr>
      <t>1.1.02.05.001.07</t>
    </r>
  </si>
  <si>
    <t>1.1.02.05.001.07</t>
  </si>
  <si>
    <r>
      <rPr>
        <sz val="9"/>
        <rFont val="Calibri"/>
        <family val="2"/>
        <scheme val="minor"/>
      </rPr>
      <t>SERVICIOS FINANCIEROS Y SERVICIOS CONEXOS; SERVICIOS INMOBILIARIOS; Y SERVICIOS DE ARRENDAMIENTO Y LEASING</t>
    </r>
  </si>
  <si>
    <r>
      <rPr>
        <sz val="7"/>
        <rFont val="Calibri"/>
      </rPr>
      <t>1.1.02.05.001.07-72251-31.0-1.0</t>
    </r>
  </si>
  <si>
    <t>72251</t>
  </si>
  <si>
    <t>2.0</t>
  </si>
  <si>
    <t>1.2.1.0.00</t>
  </si>
  <si>
    <t>1.2.1.0.00  Ingresos corrientes de Libre Destinación</t>
  </si>
  <si>
    <t>1.0</t>
  </si>
  <si>
    <r>
      <rPr>
        <sz val="9"/>
        <rFont val="Calibri"/>
        <family val="2"/>
        <scheme val="minor"/>
      </rPr>
      <t xml:space="preserve">Servicios Financieros Y Servicios Conexos; Servicios Inmobiliarios; Y Servicios De Arrendamiento Y Leasing- - Servicios De Arrendamiento De Bienes Inmuebles Residenciales (Vivienda) A Comisión O Por Contrato - 72251 - Servicios De Arrendamiento De Bienes Inmuebles Residenciales (Vivienda) A Comisión O Por Contrato-1.2.3.2.09 - Venta De Bienes Y Servicios-Vigencia Actual- Convenios Municipios- </t>
    </r>
  </si>
  <si>
    <r>
      <rPr>
        <sz val="7"/>
        <rFont val="Calibri"/>
      </rPr>
      <t>1.1.02.05.001.09</t>
    </r>
  </si>
  <si>
    <r>
      <rPr>
        <sz val="9"/>
        <rFont val="Calibri"/>
        <family val="2"/>
        <scheme val="minor"/>
      </rPr>
      <t>1.1.02.05.001.09</t>
    </r>
  </si>
  <si>
    <t>1.1.02.05.001.09</t>
  </si>
  <si>
    <r>
      <rPr>
        <sz val="9"/>
        <rFont val="Calibri"/>
        <family val="2"/>
        <scheme val="minor"/>
      </rPr>
      <t>SERVICIOS PARA LA COMUNIDAD, SOCIALES Y PERSONALES</t>
    </r>
  </si>
  <si>
    <r>
      <rPr>
        <sz val="7"/>
        <rFont val="Calibri"/>
      </rPr>
      <t>1.1.02.05.001.09-93304-31.0-1.0</t>
    </r>
  </si>
  <si>
    <t>93304</t>
  </si>
  <si>
    <r>
      <rPr>
        <sz val="9"/>
        <rFont val="Calibri"/>
        <family val="2"/>
        <scheme val="minor"/>
      </rPr>
      <t xml:space="preserve">Servicios Para La Comunidad, Sociales Y Personales- - Otros Servicios Sociales Con Alojamiento Para Adultos - 93304 - Otros Servicios Sociales Con Alojamiento Para Adultos-1.2.3.2.09 - Venta De Bienes Y Servicios-Vigencia Actual- Venta De Servicios De Protección Social- </t>
    </r>
  </si>
  <si>
    <r>
      <rPr>
        <sz val="7"/>
        <rFont val="Calibri"/>
      </rPr>
      <t>1.1.02.05.002</t>
    </r>
  </si>
  <si>
    <r>
      <rPr>
        <sz val="9"/>
        <rFont val="Calibri"/>
        <family val="2"/>
        <scheme val="minor"/>
      </rPr>
      <t>1.1.02.05.002</t>
    </r>
  </si>
  <si>
    <t>1.1.02.05.002</t>
  </si>
  <si>
    <r>
      <rPr>
        <sz val="9"/>
        <rFont val="Calibri"/>
        <family val="2"/>
        <scheme val="minor"/>
      </rPr>
      <t>VENTAS INCIDENTALES DE ESTABLECIMIENTOS NO DE MERCADO</t>
    </r>
  </si>
  <si>
    <r>
      <rPr>
        <sz val="7"/>
        <rFont val="Calibri"/>
      </rPr>
      <t>1.1.02.05.002.06</t>
    </r>
  </si>
  <si>
    <r>
      <rPr>
        <sz val="9"/>
        <rFont val="Calibri"/>
        <family val="2"/>
        <scheme val="minor"/>
      </rPr>
      <t>1.1.02.05.002.06</t>
    </r>
  </si>
  <si>
    <t>1.1.02.05.002.06</t>
  </si>
  <si>
    <r>
      <rPr>
        <sz val="9"/>
        <rFont val="Calibri"/>
        <family val="2"/>
        <scheme val="minor"/>
      </rPr>
      <t>COMERCIO Y DISTRIBUCIÓN; ALOJAMIENTO; SERVICIOS DE SUMINISTRO DE COMIDAS Y BEBIDAS; SERVICIOS DE TRANSPORTE; Y SERVICIOS DE DISTRIBUCIÓN DE ELECTRICIDAD, GAS Y AGUA</t>
    </r>
  </si>
  <si>
    <r>
      <rPr>
        <sz val="7"/>
        <rFont val="Calibri"/>
      </rPr>
      <t>1.1.02.05.002.06-01-63122-2.0-1.0</t>
    </r>
  </si>
  <si>
    <t>01</t>
  </si>
  <si>
    <t>63122</t>
  </si>
  <si>
    <r>
      <rPr>
        <sz val="9"/>
        <rFont val="Calibri"/>
        <family val="2"/>
        <scheme val="minor"/>
      </rPr>
      <t>Comercio Y Distribución; Alojamiento; Servicios De Suministro De Comidas Y Bebidas; Servicios De Transporte; Y Servicios De Distribución De Electricidad, Gas Y Agua- - Servicios De Alojamiento En Hostales, Arrendamiento De Alojamientos Amoblados Y Hogares Rurales - - Ingresos Corrientes De Libre Destinación-Vigencia Actual-Alquiler De Locaciones</t>
    </r>
  </si>
  <si>
    <r>
      <rPr>
        <sz val="7"/>
        <rFont val="Calibri"/>
      </rPr>
      <t>1.1.02.05.002.06-02-67290-2.0-1.0</t>
    </r>
  </si>
  <si>
    <t>02</t>
  </si>
  <si>
    <t>67290</t>
  </si>
  <si>
    <r>
      <rPr>
        <sz val="9"/>
        <rFont val="Calibri"/>
        <family val="2"/>
        <scheme val="minor"/>
      </rPr>
      <t>Comercio Y Distribución; Alojamiento; Servicios De Suministro De Comidas Y Bebidas; Servicios De Transporte; Y Servicios De Distribución De Electricidad, Gas Y Agua- - Otros Servicios De Almacenamiento Y Depósito N.C.P. -  - Otros Servicios De Almacenamiento Y Depósito N.C.P.-- Ingresos Corrientes De Libre Destinación-Vigencia Actual-Valores En Custodia</t>
    </r>
  </si>
  <si>
    <r>
      <rPr>
        <sz val="7"/>
        <rFont val="Calibri"/>
      </rPr>
      <t>1.1.02.05.002.07</t>
    </r>
  </si>
  <si>
    <r>
      <rPr>
        <sz val="9"/>
        <rFont val="Calibri"/>
        <family val="2"/>
        <scheme val="minor"/>
      </rPr>
      <t>1.1.02.05.002.07</t>
    </r>
  </si>
  <si>
    <t>1.1.02.05.002.07</t>
  </si>
  <si>
    <r>
      <rPr>
        <sz val="7"/>
        <rFont val="Calibri"/>
      </rPr>
      <t>1.1.02.05.002.07-01-72122-31.0-1.0</t>
    </r>
  </si>
  <si>
    <t>72122</t>
  </si>
  <si>
    <r>
      <rPr>
        <sz val="9"/>
        <rFont val="Calibri"/>
        <family val="2"/>
        <scheme val="minor"/>
      </rPr>
      <t>Servicios Financieros Y Servicios Conexos; Servicios Inmobiliarios; Y Servicios De Arrendamiento Y Leasing- - Servicios De Venta De Bienes Inmuebles No Residenciales Diferentes A Vivienda. - - Venta De Bienes Y Servicios-Vigencia Actual-Arrendamientos Inmobiliaria</t>
    </r>
  </si>
  <si>
    <r>
      <rPr>
        <sz val="7"/>
        <rFont val="Calibri"/>
      </rPr>
      <t>1.1.02.05.002.07-02-71199-2.0-1.0</t>
    </r>
  </si>
  <si>
    <t>71199</t>
  </si>
  <si>
    <r>
      <rPr>
        <sz val="9"/>
        <rFont val="Calibri"/>
        <family val="2"/>
        <scheme val="minor"/>
      </rPr>
      <t>Servicios Financieros Y Servicios Conexos; Servicios Inmobiliarios; Y Servicios De Arrendamiento Y Leasing- - Otros Servicios Financieros N.C.P. (Excepto Los Servicios De La Banca De Inversión, De Seguros Y De Pensiones) - - Ingresos Corrientes De Libre Destinación-Vigencia Actual-Valores Deceval</t>
    </r>
  </si>
  <si>
    <r>
      <rPr>
        <sz val="7"/>
        <rFont val="Calibri"/>
      </rPr>
      <t>1.1.02.05.002.07-03-71331-2.0-1.0</t>
    </r>
  </si>
  <si>
    <t>71331</t>
  </si>
  <si>
    <r>
      <rPr>
        <sz val="9"/>
        <rFont val="Calibri"/>
        <family val="2"/>
        <scheme val="minor"/>
      </rPr>
      <t>Servicios Financieros Y Servicios Conexos; Servicios Inmobiliarios; Y Servicios De Arrendamiento Y Leasing- - Servicios De Seguros Sociales De Salud -  - Servicios De Seguros Sociales De Salud-- Ingresos Corrientes De Libre Destinación-Vigencia Actual-Incapacidades</t>
    </r>
  </si>
  <si>
    <r>
      <rPr>
        <sz val="7"/>
        <rFont val="Calibri"/>
      </rPr>
      <t>1.1.02.05.002.07-04-71331-2.0-1.0</t>
    </r>
  </si>
  <si>
    <r>
      <rPr>
        <sz val="9"/>
        <rFont val="Calibri"/>
        <family val="2"/>
        <scheme val="minor"/>
      </rPr>
      <t>Servicios Financieros Y Servicios Conexos; Servicios Inmobiliarios; Y Servicios De Arrendamiento Y Leasing- - Servicios De Seguros Sociales De Salud - - Ingresos Corrientes De Libre Destinación-Vigencia Actual-Colpensiones</t>
    </r>
  </si>
  <si>
    <r>
      <rPr>
        <sz val="7"/>
        <rFont val="Calibri"/>
      </rPr>
      <t>1.1.02.05.002.07-05-72112-2.0-1.0</t>
    </r>
  </si>
  <si>
    <t>05</t>
  </si>
  <si>
    <t>72112</t>
  </si>
  <si>
    <r>
      <rPr>
        <sz val="9"/>
        <rFont val="Calibri"/>
        <family val="2"/>
        <scheme val="minor"/>
      </rPr>
      <t>Servicios Financieros Y Servicios Conexos; Servicios Inmobiliarios; Y Servicios De Arrendamiento Y Leasing- - Servicios De Alquiler O Arrendamiento Con O Sin Opción De Compra, Relativos A Bienes Inmuebles No Residenciales (Diferentes A Vivienda), Propios O Arrendados - - Ingresos Corrientes De Libre Destinación-Vigencia Actual-Recaudo Arriendo</t>
    </r>
  </si>
  <si>
    <r>
      <rPr>
        <sz val="7"/>
        <rFont val="Calibri"/>
      </rPr>
      <t>1.1.02.05.002.07-06-72212-2.0-1.0</t>
    </r>
  </si>
  <si>
    <t>06</t>
  </si>
  <si>
    <t>72212</t>
  </si>
  <si>
    <r>
      <rPr>
        <sz val="9"/>
        <rFont val="Calibri"/>
        <family val="2"/>
        <scheme val="minor"/>
      </rPr>
      <t>Servicios Financieros Y Servicios Conexos; Servicios Inmobiliarios; Y Servicios De Arrendamiento Y Leasing- - Servicios De Administración De Bienes Inmuebles No Residenciales (Diferentes A Vivienda) A Comisión O Por Contrato - - Ingresos Corrientes De Libre Destinación-Vigencia Actual-Cuota De Administración</t>
    </r>
  </si>
  <si>
    <r>
      <rPr>
        <sz val="7"/>
        <rFont val="Calibri"/>
      </rPr>
      <t>1.1.02.05.002.08</t>
    </r>
  </si>
  <si>
    <r>
      <rPr>
        <sz val="9"/>
        <rFont val="Calibri"/>
        <family val="2"/>
        <scheme val="minor"/>
      </rPr>
      <t>1.1.02.05.002.08</t>
    </r>
  </si>
  <si>
    <t>1.1.02.05.002.08</t>
  </si>
  <si>
    <r>
      <rPr>
        <sz val="9"/>
        <rFont val="Calibri"/>
        <family val="2"/>
        <scheme val="minor"/>
      </rPr>
      <t>SERVICIOS PRESTADOS A LAS EMPRESAS Y SERVICIOS DE PRODUCCIÓN</t>
    </r>
  </si>
  <si>
    <r>
      <rPr>
        <sz val="7"/>
        <rFont val="Calibri"/>
      </rPr>
      <t>1.1.02.05.002.08-01-82130-2.0-1.0</t>
    </r>
  </si>
  <si>
    <t>82130</t>
  </si>
  <si>
    <r>
      <rPr>
        <sz val="9"/>
        <rFont val="Calibri"/>
        <family val="2"/>
        <scheme val="minor"/>
      </rPr>
      <t>Servicios Prestados A Las Empresas Y Servicios De Producción- - Servicios De Documentación Y Certificación Jurídica - - Ingresos Corrientes De Libre Destinación-Vigencia Actual-Certificaciones</t>
    </r>
  </si>
  <si>
    <t>1.1.02.05.002.08-01-82191-2.0-1.0</t>
  </si>
  <si>
    <t>82191</t>
  </si>
  <si>
    <t>Servicios Prestados A Las Empresas Y Servicios De Producción- - Servicios De Documentación Y Certificación Jurídica - - Ingresos Corrientes De Libre Destinación-Vigencia Actual- Juridica</t>
  </si>
  <si>
    <t>1.1.02.06</t>
  </si>
  <si>
    <t>Transferencias Corrientes</t>
  </si>
  <si>
    <t>1.1.02.06.006</t>
  </si>
  <si>
    <t>Transferencias de otras entidades del gobierno general</t>
  </si>
  <si>
    <t>1.1.02.06.006.06</t>
  </si>
  <si>
    <t>Otras unidades de gobierno</t>
  </si>
  <si>
    <t>1.1.02.06.006.06.01</t>
  </si>
  <si>
    <t>Gastos de Funcionamiento</t>
  </si>
  <si>
    <t>1.2.3.3.04</t>
  </si>
  <si>
    <t>1.2.3.3.04  Otras transferencias corrientes de otras entidades con destinación específica legal del gobierno general</t>
  </si>
  <si>
    <t>Otras unidades de gobierno - Gastos de Funcionamiento - 1.2.3.3.04  Otras transferencias corrientes de otras entidades con destinación específica legal del gobierno general</t>
  </si>
  <si>
    <t>1.1.02.06.006.06.02</t>
  </si>
  <si>
    <t>Gastos de Invesión</t>
  </si>
  <si>
    <t>Otras unidades de gobierno - Gastos de Inversión - 1.2.3.3.04  Otras transferencias corrientes de otras entidades con destinación específica legal del gobierno general</t>
  </si>
  <si>
    <r>
      <rPr>
        <sz val="7"/>
        <rFont val="Calibri"/>
      </rPr>
      <t>1.2</t>
    </r>
  </si>
  <si>
    <r>
      <rPr>
        <sz val="9"/>
        <rFont val="Calibri"/>
        <family val="2"/>
        <scheme val="minor"/>
      </rPr>
      <t>1.2</t>
    </r>
  </si>
  <si>
    <t>1.2</t>
  </si>
  <si>
    <r>
      <rPr>
        <sz val="9"/>
        <rFont val="Calibri"/>
        <family val="2"/>
        <scheme val="minor"/>
      </rPr>
      <t>RECURSOS DE CAPITAL</t>
    </r>
  </si>
  <si>
    <r>
      <rPr>
        <sz val="7"/>
        <rFont val="Calibri"/>
      </rPr>
      <t>1.2.01</t>
    </r>
  </si>
  <si>
    <r>
      <rPr>
        <sz val="9"/>
        <rFont val="Calibri"/>
        <family val="2"/>
        <scheme val="minor"/>
      </rPr>
      <t>1.2.01</t>
    </r>
  </si>
  <si>
    <t>1.2.01</t>
  </si>
  <si>
    <r>
      <rPr>
        <sz val="9"/>
        <rFont val="Calibri"/>
        <family val="2"/>
        <scheme val="minor"/>
      </rPr>
      <t>DISPOSICIÓN DE ACTIVOS</t>
    </r>
  </si>
  <si>
    <t>1.2.01.01</t>
  </si>
  <si>
    <t>DISPOSICIÓN DE ACTIVOS FINANCIEROS</t>
  </si>
  <si>
    <t>1.2.01.01.001</t>
  </si>
  <si>
    <t>Acciones</t>
  </si>
  <si>
    <t>1.2.01.01.001-2.0-1.0</t>
  </si>
  <si>
    <t>Acciones -  1.2.1.0.00  Ingresos corrientes de Libre Destinación</t>
  </si>
  <si>
    <r>
      <rPr>
        <sz val="7"/>
        <rFont val="Calibri"/>
      </rPr>
      <t>1.2.05</t>
    </r>
  </si>
  <si>
    <r>
      <rPr>
        <sz val="9"/>
        <rFont val="Calibri"/>
        <family val="2"/>
        <scheme val="minor"/>
      </rPr>
      <t>1.2.05</t>
    </r>
  </si>
  <si>
    <t>1.2.05</t>
  </si>
  <si>
    <r>
      <rPr>
        <sz val="9"/>
        <rFont val="Calibri"/>
        <family val="2"/>
        <scheme val="minor"/>
      </rPr>
      <t>RENDIMIENTOS FINANCIEROS</t>
    </r>
  </si>
  <si>
    <r>
      <rPr>
        <sz val="7"/>
        <rFont val="Calibri"/>
      </rPr>
      <t>1.2.05.02</t>
    </r>
  </si>
  <si>
    <r>
      <rPr>
        <sz val="9"/>
        <rFont val="Calibri"/>
        <family val="2"/>
        <scheme val="minor"/>
      </rPr>
      <t>1.2.05.02</t>
    </r>
  </si>
  <si>
    <t>1.2.05.02</t>
  </si>
  <si>
    <r>
      <rPr>
        <sz val="9"/>
        <rFont val="Calibri"/>
        <family val="2"/>
        <scheme val="minor"/>
      </rPr>
      <t>DEPÓSITOS</t>
    </r>
  </si>
  <si>
    <r>
      <rPr>
        <sz val="7"/>
        <rFont val="Calibri"/>
      </rPr>
      <t>1.2.05.02-93.0-1.0</t>
    </r>
  </si>
  <si>
    <r>
      <rPr>
        <sz val="9"/>
        <rFont val="Calibri"/>
        <family val="2"/>
        <scheme val="minor"/>
      </rPr>
      <t xml:space="preserve">Depósitos-  - 1.3.2.3.01 - R.F. Distintos Al Sgp-Vigencia Actual - Rendimientos Financieros - </t>
    </r>
  </si>
  <si>
    <r>
      <rPr>
        <sz val="7"/>
        <rFont val="Calibri"/>
      </rPr>
      <t>1.2.09</t>
    </r>
  </si>
  <si>
    <r>
      <rPr>
        <sz val="9"/>
        <rFont val="Calibri"/>
        <family val="2"/>
        <scheme val="minor"/>
      </rPr>
      <t>1.2.09</t>
    </r>
  </si>
  <si>
    <t>1.2.09</t>
  </si>
  <si>
    <r>
      <rPr>
        <sz val="9"/>
        <rFont val="Calibri"/>
        <family val="2"/>
        <scheme val="minor"/>
      </rPr>
      <t>RECUPERACIÓN DE CARTERA - PRÉSTAMOS</t>
    </r>
  </si>
  <si>
    <r>
      <rPr>
        <sz val="7"/>
        <rFont val="Calibri"/>
      </rPr>
      <t>1.2.09.02</t>
    </r>
  </si>
  <si>
    <r>
      <rPr>
        <sz val="9"/>
        <rFont val="Calibri"/>
        <family val="2"/>
        <scheme val="minor"/>
      </rPr>
      <t>1.2.09.02</t>
    </r>
  </si>
  <si>
    <t>1.2.09.02</t>
  </si>
  <si>
    <r>
      <rPr>
        <sz val="9"/>
        <rFont val="Calibri"/>
        <family val="2"/>
        <scheme val="minor"/>
      </rPr>
      <t>DE OTRAS ENTIDADES DE GOBIERNO</t>
    </r>
  </si>
  <si>
    <r>
      <rPr>
        <sz val="7"/>
        <rFont val="Calibri"/>
      </rPr>
      <t>1.2.09.02-01-70.0-1.0</t>
    </r>
  </si>
  <si>
    <t>Servicios para la comunidad, sociales y personales (Venta de Servicios) - CARTERA DISTRITO</t>
  </si>
  <si>
    <r>
      <rPr>
        <sz val="7"/>
        <rFont val="Calibri"/>
      </rPr>
      <t>1.2.09.02-02-70.0-1.0</t>
    </r>
  </si>
  <si>
    <t>Servicios financieros y servicios conexos, servicios inmobiliarios y servicios de leasing - cartera Municipios</t>
  </si>
  <si>
    <r>
      <rPr>
        <sz val="7"/>
        <rFont val="Calibri"/>
      </rPr>
      <t>1.2.09.02-03-70.0-1.0</t>
    </r>
  </si>
  <si>
    <t>Servicios financieros y servicios conexos, servicios inmobiliarios y servicios de leasing - (arrendamientos)</t>
  </si>
  <si>
    <t xml:space="preserve"> ORIGINAL FIRMADO</t>
  </si>
  <si>
    <t>ORIGINAL FIRMADO</t>
  </si>
  <si>
    <r>
      <rPr>
        <b/>
        <sz val="7"/>
        <rFont val="Arial"/>
        <family val="2"/>
      </rPr>
      <t>META PRODUCTO-</t>
    </r>
    <r>
      <rPr>
        <sz val="7"/>
        <rFont val="Arial"/>
        <family val="2"/>
      </rPr>
      <t>Brindar protección social integral a 790 personas adultas mayores cada año en los centros de protección de la Beneficencia de Cundinamarca.</t>
    </r>
  </si>
  <si>
    <r>
      <rPr>
        <b/>
        <sz val="7"/>
        <rFont val="Arial"/>
        <family val="2"/>
      </rPr>
      <t>PROYECTO-</t>
    </r>
    <r>
      <rPr>
        <sz val="7"/>
        <rFont val="Arial"/>
        <family val="2"/>
      </rPr>
      <t>Protección social integral de las personas adultas mayores en centros de la Beneficencia de Cundinamarca</t>
    </r>
  </si>
  <si>
    <r>
      <rPr>
        <b/>
        <sz val="7"/>
        <rFont val="Arial"/>
        <family val="2"/>
      </rPr>
      <t>PRODUCTO-</t>
    </r>
    <r>
      <rPr>
        <sz val="7"/>
        <rFont val="Arial"/>
        <family val="2"/>
      </rPr>
      <t>Servicio de gestión de oferta social para la población vulnerable</t>
    </r>
  </si>
  <si>
    <r>
      <rPr>
        <b/>
        <sz val="7"/>
        <rFont val="Arial"/>
        <family val="2"/>
      </rPr>
      <t>META PRODUCTO-</t>
    </r>
    <r>
      <rPr>
        <sz val="7"/>
        <rFont val="Arial"/>
        <family val="2"/>
      </rPr>
      <t>Atender a 200 personas mayores de 18 años consumidoras de sustancias psicoactivas.</t>
    </r>
  </si>
  <si>
    <r>
      <rPr>
        <b/>
        <sz val="7"/>
        <rFont val="Arial"/>
        <family val="2"/>
      </rPr>
      <t>PROYECTO-</t>
    </r>
    <r>
      <rPr>
        <sz val="7"/>
        <rFont val="Arial"/>
        <family val="2"/>
      </rPr>
      <t>Protección de Personas Consumidoras de Sustancias Psicoactivas en Programa de la Beneficencia de Cundinamarca</t>
    </r>
  </si>
  <si>
    <r>
      <rPr>
        <b/>
        <sz val="7"/>
        <rFont val="Arial"/>
        <family val="2"/>
      </rPr>
      <t>META PRODUCTO-</t>
    </r>
    <r>
      <rPr>
        <sz val="7"/>
        <rFont val="Arial"/>
        <family val="2"/>
      </rPr>
      <t>Brindar protección social integral a 650 personas mayores de 18 años con discapacidad mental cada año en los centros de protección de la Beneficencia de Cundinamarca.</t>
    </r>
  </si>
  <si>
    <r>
      <rPr>
        <b/>
        <sz val="7"/>
        <rFont val="Arial"/>
        <family val="2"/>
      </rPr>
      <t>PROYECTO-</t>
    </r>
    <r>
      <rPr>
        <sz val="7"/>
        <rFont val="Arial"/>
        <family val="2"/>
      </rPr>
      <t xml:space="preserve">Proteccion social integral de personas con discapacidad mental y cognitiva en los centros de la Beneficencia de Cundinamarca </t>
    </r>
  </si>
  <si>
    <r>
      <rPr>
        <b/>
        <sz val="7"/>
        <rFont val="Arial"/>
        <family val="2"/>
      </rPr>
      <t>PRODUCTO-</t>
    </r>
    <r>
      <rPr>
        <sz val="7"/>
        <rFont val="Arial"/>
        <family val="2"/>
      </rPr>
      <t>Servicio de atención integral a población en condición de discapacidad (Producto principal del proyecto)</t>
    </r>
  </si>
  <si>
    <t>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</si>
</sst>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00"/>
    <numFmt numFmtId="165" formatCode="#,##0_ ;\-#,##0\ "/>
    <numFmt numFmtId="166" formatCode="_(* #,##0.00_);_(* \(#,##0.00\);_(* &quot;-&quot;??_);_(@_)"/>
    <numFmt numFmtId="167" formatCode="_(* #,##0_);_(* \(#,##0\);_(* &quot;-&quot;??_);_(@_)"/>
    <numFmt numFmtId="168" formatCode="_(* #,##0_);_(* \(#,##0\);_(* &quot;-&quot;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7"/>
      <name val="Times New Roman"/>
      <family val="1"/>
    </font>
    <font>
      <sz val="7"/>
      <name val="Times New Roman"/>
      <family val="1"/>
    </font>
    <font>
      <sz val="10"/>
      <name val="Arial"/>
      <family val="2"/>
    </font>
    <font>
      <b/>
      <sz val="8"/>
      <name val="Calibri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000000"/>
      <name val="SansSerif"/>
      <family val="2"/>
    </font>
    <font>
      <sz val="7"/>
      <name val="Calibri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6"/>
      <color rgb="FF000000"/>
      <name val="SansSerif"/>
      <family val="2"/>
    </font>
    <font>
      <b/>
      <sz val="10"/>
      <color rgb="FF000000"/>
      <name val="SansSerif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42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Fill="1"/>
    <xf numFmtId="0" fontId="6" fillId="0" borderId="0" xfId="0" applyFont="1" applyFill="1"/>
    <xf numFmtId="165" fontId="6" fillId="0" borderId="0" xfId="0" applyNumberFormat="1" applyFont="1" applyFill="1"/>
    <xf numFmtId="3" fontId="3" fillId="0" borderId="0" xfId="0" applyNumberFormat="1" applyFont="1" applyFill="1"/>
    <xf numFmtId="4" fontId="0" fillId="0" borderId="0" xfId="0" applyNumberFormat="1"/>
    <xf numFmtId="4" fontId="15" fillId="0" borderId="24" xfId="0" applyNumberFormat="1" applyFont="1" applyFill="1" applyBorder="1" applyAlignment="1">
      <alignment horizontal="right" vertical="center" wrapText="1"/>
    </xf>
    <xf numFmtId="0" fontId="3" fillId="3" borderId="0" xfId="0" applyFont="1" applyFill="1"/>
    <xf numFmtId="3" fontId="3" fillId="3" borderId="0" xfId="0" applyNumberFormat="1" applyFont="1" applyFill="1"/>
    <xf numFmtId="0" fontId="18" fillId="3" borderId="0" xfId="0" applyFont="1" applyFill="1"/>
    <xf numFmtId="0" fontId="19" fillId="3" borderId="1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vertical="center" wrapText="1"/>
    </xf>
    <xf numFmtId="165" fontId="19" fillId="3" borderId="6" xfId="2" applyNumberFormat="1" applyFont="1" applyFill="1" applyBorder="1" applyAlignment="1">
      <alignment horizontal="right" vertical="center" wrapText="1"/>
    </xf>
    <xf numFmtId="0" fontId="19" fillId="3" borderId="7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vertical="center" wrapText="1"/>
    </xf>
    <xf numFmtId="165" fontId="19" fillId="3" borderId="9" xfId="2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 wrapText="1"/>
    </xf>
    <xf numFmtId="165" fontId="7" fillId="3" borderId="9" xfId="2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17" fillId="3" borderId="8" xfId="0" applyFont="1" applyFill="1" applyBorder="1" applyAlignment="1">
      <alignment horizontal="justify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justify" vertical="center"/>
    </xf>
    <xf numFmtId="0" fontId="18" fillId="3" borderId="11" xfId="0" applyFont="1" applyFill="1" applyBorder="1" applyAlignment="1">
      <alignment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justify" vertical="center"/>
    </xf>
    <xf numFmtId="165" fontId="17" fillId="3" borderId="3" xfId="0" applyNumberFormat="1" applyFont="1" applyFill="1" applyBorder="1"/>
    <xf numFmtId="3" fontId="18" fillId="3" borderId="0" xfId="0" applyNumberFormat="1" applyFont="1" applyFill="1"/>
    <xf numFmtId="0" fontId="19" fillId="3" borderId="4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vertical="center"/>
    </xf>
    <xf numFmtId="0" fontId="19" fillId="3" borderId="5" xfId="0" applyNumberFormat="1" applyFont="1" applyFill="1" applyBorder="1" applyAlignment="1">
      <alignment vertical="center"/>
    </xf>
    <xf numFmtId="41" fontId="19" fillId="3" borderId="6" xfId="3" applyFont="1" applyFill="1" applyBorder="1" applyAlignment="1">
      <alignment horizontal="right" vertical="center" wrapText="1"/>
    </xf>
    <xf numFmtId="0" fontId="19" fillId="3" borderId="7" xfId="0" applyNumberFormat="1" applyFont="1" applyFill="1" applyBorder="1" applyAlignment="1">
      <alignment vertical="center"/>
    </xf>
    <xf numFmtId="0" fontId="7" fillId="3" borderId="8" xfId="0" applyNumberFormat="1" applyFont="1" applyFill="1" applyBorder="1" applyAlignment="1">
      <alignment vertical="center"/>
    </xf>
    <xf numFmtId="0" fontId="19" fillId="3" borderId="8" xfId="0" applyNumberFormat="1" applyFont="1" applyFill="1" applyBorder="1" applyAlignment="1">
      <alignment vertical="center"/>
    </xf>
    <xf numFmtId="41" fontId="19" fillId="3" borderId="9" xfId="3" applyFont="1" applyFill="1" applyBorder="1" applyAlignment="1">
      <alignment horizontal="right" vertical="center" wrapText="1"/>
    </xf>
    <xf numFmtId="0" fontId="7" fillId="3" borderId="12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vertical="center"/>
    </xf>
    <xf numFmtId="41" fontId="7" fillId="3" borderId="13" xfId="3" applyFont="1" applyFill="1" applyBorder="1" applyAlignment="1">
      <alignment horizontal="right" vertical="center" wrapText="1"/>
    </xf>
    <xf numFmtId="41" fontId="19" fillId="3" borderId="3" xfId="3" applyFont="1" applyFill="1" applyBorder="1" applyAlignment="1">
      <alignment horizontal="right" vertical="center" wrapText="1"/>
    </xf>
    <xf numFmtId="0" fontId="2" fillId="3" borderId="0" xfId="0" applyFont="1" applyFill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vertical="center"/>
    </xf>
    <xf numFmtId="0" fontId="5" fillId="3" borderId="5" xfId="0" applyNumberFormat="1" applyFont="1" applyFill="1" applyBorder="1" applyAlignment="1">
      <alignment vertical="center"/>
    </xf>
    <xf numFmtId="168" fontId="5" fillId="3" borderId="6" xfId="6" applyFont="1" applyFill="1" applyBorder="1" applyAlignment="1">
      <alignment horizontal="right" vertical="center" wrapText="1"/>
    </xf>
    <xf numFmtId="0" fontId="5" fillId="3" borderId="7" xfId="0" applyNumberFormat="1" applyFont="1" applyFill="1" applyBorder="1" applyAlignment="1">
      <alignment vertical="center"/>
    </xf>
    <xf numFmtId="0" fontId="6" fillId="3" borderId="8" xfId="0" applyNumberFormat="1" applyFont="1" applyFill="1" applyBorder="1" applyAlignment="1">
      <alignment vertical="center"/>
    </xf>
    <xf numFmtId="0" fontId="5" fillId="3" borderId="8" xfId="0" applyNumberFormat="1" applyFont="1" applyFill="1" applyBorder="1" applyAlignment="1">
      <alignment vertical="center"/>
    </xf>
    <xf numFmtId="168" fontId="5" fillId="3" borderId="9" xfId="6" applyFont="1" applyFill="1" applyBorder="1" applyAlignment="1">
      <alignment horizontal="right" vertical="center" wrapText="1"/>
    </xf>
    <xf numFmtId="0" fontId="6" fillId="3" borderId="12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vertical="center"/>
    </xf>
    <xf numFmtId="168" fontId="6" fillId="3" borderId="13" xfId="6" applyFont="1" applyFill="1" applyBorder="1" applyAlignment="1">
      <alignment horizontal="right" vertical="center" wrapText="1"/>
    </xf>
    <xf numFmtId="168" fontId="5" fillId="3" borderId="3" xfId="6" applyFont="1" applyFill="1" applyBorder="1" applyAlignment="1">
      <alignment horizontal="right" vertical="center" wrapText="1"/>
    </xf>
    <xf numFmtId="0" fontId="20" fillId="3" borderId="0" xfId="0" applyFont="1" applyFill="1"/>
    <xf numFmtId="0" fontId="21" fillId="2" borderId="0" xfId="0" applyFont="1" applyFill="1"/>
    <xf numFmtId="0" fontId="21" fillId="2" borderId="0" xfId="0" applyFont="1" applyFill="1" applyAlignment="1"/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textRotation="90" wrapText="1"/>
    </xf>
    <xf numFmtId="167" fontId="23" fillId="2" borderId="2" xfId="4" applyNumberFormat="1" applyFont="1" applyFill="1" applyBorder="1" applyAlignment="1">
      <alignment horizontal="center" vertical="center" textRotation="90" wrapText="1"/>
    </xf>
    <xf numFmtId="4" fontId="23" fillId="2" borderId="2" xfId="4" applyNumberFormat="1" applyFont="1" applyFill="1" applyBorder="1" applyAlignment="1">
      <alignment horizontal="center" vertical="center" textRotation="90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17" xfId="5" applyFont="1" applyFill="1" applyBorder="1" applyAlignment="1">
      <alignment horizontal="left" vertical="center"/>
    </xf>
    <xf numFmtId="0" fontId="23" fillId="2" borderId="18" xfId="5" applyFont="1" applyFill="1" applyBorder="1" applyAlignment="1">
      <alignment horizontal="center" vertical="center" wrapText="1"/>
    </xf>
    <xf numFmtId="0" fontId="23" fillId="2" borderId="18" xfId="5" applyFont="1" applyFill="1" applyBorder="1" applyAlignment="1">
      <alignment horizontal="center" vertical="center"/>
    </xf>
    <xf numFmtId="49" fontId="23" fillId="2" borderId="18" xfId="5" applyNumberFormat="1" applyFont="1" applyFill="1" applyBorder="1" applyAlignment="1">
      <alignment horizontal="center" vertical="center" wrapText="1"/>
    </xf>
    <xf numFmtId="49" fontId="23" fillId="2" borderId="18" xfId="5" applyNumberFormat="1" applyFont="1" applyFill="1" applyBorder="1" applyAlignment="1">
      <alignment horizontal="center" vertical="center" textRotation="90" wrapText="1"/>
    </xf>
    <xf numFmtId="49" fontId="23" fillId="2" borderId="18" xfId="5" applyNumberFormat="1" applyFont="1" applyFill="1" applyBorder="1" applyAlignment="1">
      <alignment horizontal="center" vertical="center" textRotation="90"/>
    </xf>
    <xf numFmtId="0" fontId="23" fillId="2" borderId="18" xfId="5" applyFont="1" applyFill="1" applyBorder="1" applyAlignment="1">
      <alignment horizontal="center" vertical="center" textRotation="90"/>
    </xf>
    <xf numFmtId="0" fontId="22" fillId="2" borderId="18" xfId="0" applyFont="1" applyFill="1" applyBorder="1" applyAlignment="1">
      <alignment horizontal="justify" vertical="center" wrapText="1"/>
    </xf>
    <xf numFmtId="167" fontId="23" fillId="2" borderId="18" xfId="4" applyNumberFormat="1" applyFont="1" applyFill="1" applyBorder="1" applyAlignment="1">
      <alignment horizontal="center" vertical="center" textRotation="90" wrapText="1"/>
    </xf>
    <xf numFmtId="4" fontId="23" fillId="2" borderId="18" xfId="4" applyNumberFormat="1" applyFont="1" applyFill="1" applyBorder="1" applyAlignment="1">
      <alignment horizontal="center" vertical="center" textRotation="90" wrapText="1"/>
    </xf>
    <xf numFmtId="167" fontId="23" fillId="2" borderId="19" xfId="4" applyNumberFormat="1" applyFont="1" applyFill="1" applyBorder="1" applyAlignment="1">
      <alignment horizontal="center" vertical="center"/>
    </xf>
    <xf numFmtId="0" fontId="23" fillId="2" borderId="7" xfId="5" applyFont="1" applyFill="1" applyBorder="1" applyAlignment="1">
      <alignment horizontal="left" vertical="center" wrapText="1"/>
    </xf>
    <xf numFmtId="0" fontId="23" fillId="2" borderId="8" xfId="5" applyFont="1" applyFill="1" applyBorder="1" applyAlignment="1">
      <alignment horizontal="center" vertical="center" wrapText="1"/>
    </xf>
    <xf numFmtId="0" fontId="23" fillId="2" borderId="8" xfId="5" applyFont="1" applyFill="1" applyBorder="1" applyAlignment="1">
      <alignment horizontal="center" vertical="center"/>
    </xf>
    <xf numFmtId="49" fontId="23" fillId="2" borderId="8" xfId="5" applyNumberFormat="1" applyFont="1" applyFill="1" applyBorder="1" applyAlignment="1">
      <alignment horizontal="center" vertical="center" textRotation="90" wrapText="1"/>
    </xf>
    <xf numFmtId="49" fontId="23" fillId="2" borderId="8" xfId="5" applyNumberFormat="1" applyFont="1" applyFill="1" applyBorder="1" applyAlignment="1">
      <alignment horizontal="center" vertical="center" textRotation="90"/>
    </xf>
    <xf numFmtId="0" fontId="23" fillId="2" borderId="8" xfId="5" applyFont="1" applyFill="1" applyBorder="1" applyAlignment="1">
      <alignment horizontal="center" vertical="center" textRotation="90"/>
    </xf>
    <xf numFmtId="0" fontId="23" fillId="2" borderId="8" xfId="5" applyFont="1" applyFill="1" applyBorder="1" applyAlignment="1">
      <alignment horizontal="justify" vertical="center" wrapText="1"/>
    </xf>
    <xf numFmtId="167" fontId="23" fillId="2" borderId="8" xfId="4" applyNumberFormat="1" applyFont="1" applyFill="1" applyBorder="1" applyAlignment="1">
      <alignment horizontal="center" vertical="center" textRotation="90" wrapText="1"/>
    </xf>
    <xf numFmtId="4" fontId="23" fillId="2" borderId="8" xfId="4" applyNumberFormat="1" applyFont="1" applyFill="1" applyBorder="1" applyAlignment="1">
      <alignment horizontal="center" vertical="center" textRotation="90" wrapText="1"/>
    </xf>
    <xf numFmtId="167" fontId="23" fillId="2" borderId="9" xfId="4" applyNumberFormat="1" applyFont="1" applyFill="1" applyBorder="1" applyAlignment="1">
      <alignment horizontal="center" vertical="center"/>
    </xf>
    <xf numFmtId="49" fontId="23" fillId="2" borderId="7" xfId="5" applyNumberFormat="1" applyFont="1" applyFill="1" applyBorder="1" applyAlignment="1">
      <alignment horizontal="left" vertical="center" wrapText="1"/>
    </xf>
    <xf numFmtId="49" fontId="23" fillId="2" borderId="8" xfId="5" applyNumberFormat="1" applyFont="1" applyFill="1" applyBorder="1" applyAlignment="1">
      <alignment horizontal="center" vertical="center" wrapText="1"/>
    </xf>
    <xf numFmtId="0" fontId="24" fillId="2" borderId="7" xfId="5" applyFont="1" applyFill="1" applyBorder="1" applyAlignment="1">
      <alignment horizontal="left" vertical="center" wrapText="1"/>
    </xf>
    <xf numFmtId="0" fontId="24" fillId="2" borderId="8" xfId="5" applyFont="1" applyFill="1" applyBorder="1" applyAlignment="1">
      <alignment horizontal="center" vertical="center" wrapText="1"/>
    </xf>
    <xf numFmtId="0" fontId="24" fillId="2" borderId="8" xfId="5" applyFont="1" applyFill="1" applyBorder="1" applyAlignment="1">
      <alignment horizontal="center" vertical="center"/>
    </xf>
    <xf numFmtId="49" fontId="24" fillId="2" borderId="8" xfId="5" applyNumberFormat="1" applyFont="1" applyFill="1" applyBorder="1" applyAlignment="1">
      <alignment horizontal="center" vertical="center" wrapText="1"/>
    </xf>
    <xf numFmtId="49" fontId="24" fillId="2" borderId="8" xfId="5" applyNumberFormat="1" applyFont="1" applyFill="1" applyBorder="1" applyAlignment="1">
      <alignment horizontal="center" vertical="center" textRotation="90" wrapText="1"/>
    </xf>
    <xf numFmtId="49" fontId="24" fillId="2" borderId="8" xfId="5" applyNumberFormat="1" applyFont="1" applyFill="1" applyBorder="1" applyAlignment="1">
      <alignment horizontal="center" vertical="center" textRotation="90"/>
    </xf>
    <xf numFmtId="0" fontId="24" fillId="2" borderId="8" xfId="5" applyFont="1" applyFill="1" applyBorder="1" applyAlignment="1">
      <alignment horizontal="center" vertical="center" textRotation="90"/>
    </xf>
    <xf numFmtId="0" fontId="24" fillId="2" borderId="8" xfId="5" applyFont="1" applyFill="1" applyBorder="1" applyAlignment="1">
      <alignment horizontal="justify" vertical="center" wrapText="1"/>
    </xf>
    <xf numFmtId="0" fontId="24" fillId="2" borderId="8" xfId="5" applyFont="1" applyFill="1" applyBorder="1" applyAlignment="1">
      <alignment horizontal="center" vertical="center" textRotation="90" wrapText="1"/>
    </xf>
    <xf numFmtId="49" fontId="23" fillId="2" borderId="8" xfId="5" applyNumberFormat="1" applyFont="1" applyFill="1" applyBorder="1" applyAlignment="1">
      <alignment horizontal="center" vertical="center"/>
    </xf>
    <xf numFmtId="167" fontId="24" fillId="2" borderId="9" xfId="4" applyNumberFormat="1" applyFont="1" applyFill="1" applyBorder="1" applyAlignment="1">
      <alignment horizontal="center" vertical="center"/>
    </xf>
    <xf numFmtId="0" fontId="24" fillId="2" borderId="20" xfId="5" applyFont="1" applyFill="1" applyBorder="1" applyAlignment="1">
      <alignment horizontal="left" vertical="center" wrapText="1"/>
    </xf>
    <xf numFmtId="0" fontId="24" fillId="2" borderId="21" xfId="5" applyFont="1" applyFill="1" applyBorder="1" applyAlignment="1">
      <alignment horizontal="center" vertical="center" wrapText="1"/>
    </xf>
    <xf numFmtId="0" fontId="24" fillId="2" borderId="21" xfId="5" applyFont="1" applyFill="1" applyBorder="1" applyAlignment="1">
      <alignment horizontal="center" vertical="center"/>
    </xf>
    <xf numFmtId="49" fontId="24" fillId="2" borderId="21" xfId="5" applyNumberFormat="1" applyFont="1" applyFill="1" applyBorder="1" applyAlignment="1">
      <alignment horizontal="center" vertical="center" wrapText="1"/>
    </xf>
    <xf numFmtId="49" fontId="24" fillId="2" borderId="21" xfId="5" applyNumberFormat="1" applyFont="1" applyFill="1" applyBorder="1" applyAlignment="1">
      <alignment horizontal="center" vertical="center" textRotation="90" wrapText="1"/>
    </xf>
    <xf numFmtId="49" fontId="24" fillId="2" borderId="21" xfId="5" applyNumberFormat="1" applyFont="1" applyFill="1" applyBorder="1" applyAlignment="1">
      <alignment horizontal="center" vertical="center" textRotation="90"/>
    </xf>
    <xf numFmtId="0" fontId="24" fillId="2" borderId="21" xfId="5" applyFont="1" applyFill="1" applyBorder="1" applyAlignment="1">
      <alignment horizontal="center" vertical="center" textRotation="90"/>
    </xf>
    <xf numFmtId="0" fontId="24" fillId="2" borderId="21" xfId="5" applyFont="1" applyFill="1" applyBorder="1" applyAlignment="1">
      <alignment horizontal="justify" vertical="center" wrapText="1"/>
    </xf>
    <xf numFmtId="0" fontId="24" fillId="2" borderId="21" xfId="5" applyFont="1" applyFill="1" applyBorder="1" applyAlignment="1">
      <alignment horizontal="center" vertical="center" textRotation="90" wrapText="1"/>
    </xf>
    <xf numFmtId="167" fontId="24" fillId="2" borderId="22" xfId="4" applyNumberFormat="1" applyFont="1" applyFill="1" applyBorder="1" applyAlignment="1">
      <alignment horizontal="center" vertical="center"/>
    </xf>
    <xf numFmtId="3" fontId="23" fillId="2" borderId="3" xfId="5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2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49" fontId="13" fillId="2" borderId="29" xfId="0" applyNumberFormat="1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4" fontId="13" fillId="2" borderId="40" xfId="0" applyNumberFormat="1" applyFont="1" applyFill="1" applyBorder="1" applyAlignment="1">
      <alignment horizontal="right" vertical="center" wrapText="1"/>
    </xf>
    <xf numFmtId="0" fontId="13" fillId="2" borderId="41" xfId="0" applyFont="1" applyFill="1" applyBorder="1" applyAlignment="1">
      <alignment horizontal="left" vertical="center" wrapText="1"/>
    </xf>
    <xf numFmtId="49" fontId="13" fillId="2" borderId="23" xfId="0" applyNumberFormat="1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4" fontId="13" fillId="2" borderId="42" xfId="0" applyNumberFormat="1" applyFont="1" applyFill="1" applyBorder="1" applyAlignment="1">
      <alignment horizontal="right" vertical="center" wrapText="1"/>
    </xf>
    <xf numFmtId="49" fontId="13" fillId="2" borderId="27" xfId="0" applyNumberFormat="1" applyFont="1" applyFill="1" applyBorder="1" applyAlignment="1">
      <alignment horizontal="left" vertical="center" wrapText="1"/>
    </xf>
    <xf numFmtId="49" fontId="13" fillId="2" borderId="25" xfId="0" applyNumberFormat="1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49" fontId="13" fillId="2" borderId="23" xfId="0" quotePrefix="1" applyNumberFormat="1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49" fontId="13" fillId="2" borderId="44" xfId="0" applyNumberFormat="1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horizontal="left" vertical="center" wrapText="1"/>
    </xf>
    <xf numFmtId="49" fontId="13" fillId="2" borderId="46" xfId="0" applyNumberFormat="1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horizontal="left" vertical="center" wrapText="1"/>
    </xf>
    <xf numFmtId="4" fontId="13" fillId="2" borderId="48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9" fillId="3" borderId="14" xfId="0" applyNumberFormat="1" applyFont="1" applyFill="1" applyBorder="1" applyAlignment="1">
      <alignment horizontal="left" vertical="center"/>
    </xf>
    <xf numFmtId="0" fontId="19" fillId="3" borderId="15" xfId="0" applyNumberFormat="1" applyFont="1" applyFill="1" applyBorder="1" applyAlignment="1">
      <alignment horizontal="left" vertical="center"/>
    </xf>
    <xf numFmtId="0" fontId="19" fillId="3" borderId="1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5" fillId="3" borderId="14" xfId="0" applyNumberFormat="1" applyFont="1" applyFill="1" applyBorder="1" applyAlignment="1">
      <alignment horizontal="left" vertical="center"/>
    </xf>
    <xf numFmtId="0" fontId="5" fillId="3" borderId="15" xfId="0" applyNumberFormat="1" applyFont="1" applyFill="1" applyBorder="1" applyAlignment="1">
      <alignment horizontal="left" vertical="center"/>
    </xf>
    <xf numFmtId="0" fontId="5" fillId="3" borderId="16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3" fillId="2" borderId="1" xfId="5" applyFont="1" applyFill="1" applyBorder="1" applyAlignment="1">
      <alignment horizontal="left" vertical="center"/>
    </xf>
    <xf numFmtId="0" fontId="23" fillId="2" borderId="2" xfId="5" applyFont="1" applyFill="1" applyBorder="1" applyAlignment="1">
      <alignment horizontal="left" vertical="center"/>
    </xf>
  </cellXfs>
  <cellStyles count="7">
    <cellStyle name="Millares [0]_FONDOS CESAN-PENS" xfId="6"/>
    <cellStyle name="Millares [0]_FONDOS CESAN-PENS 2" xfId="3"/>
    <cellStyle name="Millares 10" xfId="4"/>
    <cellStyle name="Moneda [0] 2 2" xfId="2"/>
    <cellStyle name="Normal" xfId="0" builtinId="0"/>
    <cellStyle name="Normal 10" xfId="5"/>
    <cellStyle name="Normal 2" xfId="1"/>
  </cellStyles>
  <dxfs count="5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  <dxf>
      <font>
        <b/>
        <i val="0"/>
        <color theme="0"/>
      </font>
      <fill>
        <patternFill>
          <bgColor rgb="FF658393"/>
        </patternFill>
      </fill>
    </dxf>
    <dxf>
      <font>
        <b/>
        <i val="0"/>
        <color theme="0"/>
      </font>
      <fill>
        <patternFill>
          <bgColor rgb="FF6F8D9D"/>
        </patternFill>
      </fill>
    </dxf>
    <dxf>
      <font>
        <b/>
        <i val="0"/>
        <color theme="0"/>
      </font>
      <fill>
        <patternFill>
          <bgColor rgb="FF7897A7"/>
        </patternFill>
      </fill>
    </dxf>
    <dxf>
      <font>
        <b/>
        <i val="0"/>
        <color theme="0"/>
      </font>
      <fill>
        <patternFill>
          <bgColor rgb="FF82A1B1"/>
        </patternFill>
      </fill>
    </dxf>
    <dxf>
      <font>
        <b/>
        <i val="0"/>
        <color theme="0"/>
      </font>
      <fill>
        <patternFill>
          <bgColor rgb="FF8CABBB"/>
        </patternFill>
      </fill>
    </dxf>
    <dxf>
      <font>
        <b/>
        <i val="0"/>
        <color theme="0"/>
      </font>
      <fill>
        <patternFill>
          <bgColor rgb="FF96B5C6"/>
        </patternFill>
      </fill>
    </dxf>
    <dxf>
      <font>
        <b val="0"/>
        <i val="0"/>
      </font>
      <fill>
        <patternFill>
          <bgColor rgb="FFC0CFD7"/>
        </patternFill>
      </fill>
    </dxf>
    <dxf>
      <font>
        <b val="0"/>
        <i val="0"/>
      </font>
      <fill>
        <patternFill>
          <bgColor rgb="FFD5DFE4"/>
        </patternFill>
      </fill>
    </dxf>
    <dxf>
      <font>
        <b val="0"/>
        <i val="0"/>
      </font>
      <fill>
        <patternFill>
          <bgColor rgb="FFEAEF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48"/>
  <sheetViews>
    <sheetView tabSelected="1" topLeftCell="B1" workbookViewId="0">
      <selection activeCell="C8" sqref="C8"/>
    </sheetView>
  </sheetViews>
  <sheetFormatPr baseColWidth="10" defaultColWidth="60.28515625" defaultRowHeight="15"/>
  <cols>
    <col min="1" max="1" width="20.28515625" hidden="1" customWidth="1"/>
    <col min="2" max="2" width="30.85546875" customWidth="1"/>
    <col min="3" max="3" width="12.7109375" bestFit="1" customWidth="1"/>
    <col min="4" max="4" width="6.5703125" bestFit="1" customWidth="1"/>
    <col min="5" max="5" width="6.7109375" customWidth="1"/>
    <col min="6" max="6" width="7.42578125" customWidth="1"/>
    <col min="7" max="7" width="9" customWidth="1"/>
    <col min="8" max="8" width="33.85546875" customWidth="1"/>
    <col min="9" max="9" width="9.28515625" customWidth="1"/>
    <col min="11" max="11" width="14.140625" bestFit="1" customWidth="1"/>
  </cols>
  <sheetData>
    <row r="1" spans="1:12" ht="15" customHeight="1">
      <c r="A1" s="159" t="s">
        <v>149</v>
      </c>
      <c r="B1" s="159"/>
      <c r="C1" s="159"/>
      <c r="D1" s="159"/>
      <c r="E1" s="159"/>
      <c r="F1" s="159"/>
      <c r="G1" s="159"/>
      <c r="H1" s="159"/>
      <c r="I1" s="159"/>
      <c r="J1" s="160"/>
      <c r="K1" s="160"/>
    </row>
    <row r="2" spans="1:12" ht="15.75" thickBo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60"/>
      <c r="K2" s="160"/>
    </row>
    <row r="3" spans="1:12" ht="36.75" thickBot="1">
      <c r="A3" s="123" t="s">
        <v>150</v>
      </c>
      <c r="B3" s="124" t="s">
        <v>151</v>
      </c>
      <c r="C3" s="125" t="s">
        <v>152</v>
      </c>
      <c r="D3" s="125" t="s">
        <v>153</v>
      </c>
      <c r="E3" s="125" t="s">
        <v>154</v>
      </c>
      <c r="F3" s="125" t="s">
        <v>155</v>
      </c>
      <c r="G3" s="125" t="s">
        <v>156</v>
      </c>
      <c r="H3" s="126" t="s">
        <v>157</v>
      </c>
      <c r="I3" s="127" t="s">
        <v>158</v>
      </c>
      <c r="J3" s="128" t="s">
        <v>159</v>
      </c>
      <c r="K3" s="129" t="s">
        <v>160</v>
      </c>
    </row>
    <row r="4" spans="1:12">
      <c r="A4" s="130" t="s">
        <v>161</v>
      </c>
      <c r="B4" s="131">
        <v>1</v>
      </c>
      <c r="C4" s="132" t="s">
        <v>162</v>
      </c>
      <c r="D4" s="133"/>
      <c r="E4" s="133"/>
      <c r="F4" s="133"/>
      <c r="G4" s="133"/>
      <c r="H4" s="134"/>
      <c r="I4" s="135"/>
      <c r="J4" s="136" t="s">
        <v>163</v>
      </c>
      <c r="K4" s="137">
        <v>66288291294</v>
      </c>
    </row>
    <row r="5" spans="1:12">
      <c r="A5" s="130" t="s">
        <v>164</v>
      </c>
      <c r="B5" s="138" t="s">
        <v>165</v>
      </c>
      <c r="C5" s="139" t="s">
        <v>166</v>
      </c>
      <c r="D5" s="140"/>
      <c r="E5" s="140"/>
      <c r="F5" s="140"/>
      <c r="G5" s="140"/>
      <c r="H5" s="141"/>
      <c r="I5" s="142"/>
      <c r="J5" s="143" t="s">
        <v>167</v>
      </c>
      <c r="K5" s="144">
        <v>20600000000</v>
      </c>
      <c r="L5" s="5"/>
    </row>
    <row r="6" spans="1:12">
      <c r="A6" s="130" t="s">
        <v>168</v>
      </c>
      <c r="B6" s="138" t="s">
        <v>169</v>
      </c>
      <c r="C6" s="139" t="s">
        <v>170</v>
      </c>
      <c r="D6" s="140"/>
      <c r="E6" s="140"/>
      <c r="F6" s="140"/>
      <c r="G6" s="140"/>
      <c r="H6" s="141"/>
      <c r="I6" s="142"/>
      <c r="J6" s="143" t="s">
        <v>171</v>
      </c>
      <c r="K6" s="144">
        <v>20600000000</v>
      </c>
    </row>
    <row r="7" spans="1:12">
      <c r="A7" s="130" t="s">
        <v>172</v>
      </c>
      <c r="B7" s="138" t="s">
        <v>173</v>
      </c>
      <c r="C7" s="139" t="s">
        <v>174</v>
      </c>
      <c r="D7" s="140"/>
      <c r="E7" s="140"/>
      <c r="F7" s="140"/>
      <c r="G7" s="140"/>
      <c r="H7" s="141"/>
      <c r="I7" s="142"/>
      <c r="J7" s="143" t="s">
        <v>175</v>
      </c>
      <c r="K7" s="144">
        <v>20600000000</v>
      </c>
    </row>
    <row r="8" spans="1:12">
      <c r="A8" s="130" t="s">
        <v>176</v>
      </c>
      <c r="B8" s="138" t="s">
        <v>177</v>
      </c>
      <c r="C8" s="139" t="s">
        <v>178</v>
      </c>
      <c r="D8" s="140"/>
      <c r="E8" s="140"/>
      <c r="F8" s="140"/>
      <c r="G8" s="140"/>
      <c r="H8" s="141"/>
      <c r="I8" s="142"/>
      <c r="J8" s="143" t="s">
        <v>179</v>
      </c>
      <c r="K8" s="144">
        <v>13600000000</v>
      </c>
    </row>
    <row r="9" spans="1:12" ht="24">
      <c r="A9" s="130" t="s">
        <v>180</v>
      </c>
      <c r="B9" s="138" t="s">
        <v>181</v>
      </c>
      <c r="C9" s="139" t="s">
        <v>182</v>
      </c>
      <c r="D9" s="140"/>
      <c r="E9" s="140"/>
      <c r="F9" s="140"/>
      <c r="G9" s="140"/>
      <c r="H9" s="141"/>
      <c r="I9" s="142"/>
      <c r="J9" s="143" t="s">
        <v>183</v>
      </c>
      <c r="K9" s="144">
        <v>5600000000</v>
      </c>
    </row>
    <row r="10" spans="1:12" ht="72">
      <c r="A10" s="130" t="s">
        <v>184</v>
      </c>
      <c r="B10" s="138" t="str">
        <f>CONCATENATE(C10,"-",E10,"-",G10,"-",I10)</f>
        <v>1.1.02.05.001.07-72251-1.2.1.0.00-1.0</v>
      </c>
      <c r="C10" s="139" t="s">
        <v>182</v>
      </c>
      <c r="D10" s="140"/>
      <c r="E10" s="139" t="s">
        <v>185</v>
      </c>
      <c r="F10" s="139" t="s">
        <v>186</v>
      </c>
      <c r="G10" s="139" t="s">
        <v>187</v>
      </c>
      <c r="H10" s="145" t="s">
        <v>188</v>
      </c>
      <c r="I10" s="146" t="s">
        <v>189</v>
      </c>
      <c r="J10" s="143" t="s">
        <v>190</v>
      </c>
      <c r="K10" s="144">
        <v>5600000000</v>
      </c>
    </row>
    <row r="11" spans="1:12">
      <c r="A11" s="130" t="s">
        <v>191</v>
      </c>
      <c r="B11" s="138" t="s">
        <v>192</v>
      </c>
      <c r="C11" s="139" t="s">
        <v>193</v>
      </c>
      <c r="D11" s="140"/>
      <c r="E11" s="140"/>
      <c r="F11" s="140"/>
      <c r="G11" s="140"/>
      <c r="H11" s="141"/>
      <c r="I11" s="142"/>
      <c r="J11" s="143" t="s">
        <v>194</v>
      </c>
      <c r="K11" s="144">
        <v>8000000000</v>
      </c>
    </row>
    <row r="12" spans="1:12" ht="48">
      <c r="A12" s="130" t="s">
        <v>195</v>
      </c>
      <c r="B12" s="138" t="str">
        <f>CONCATENATE(C12,"-",E12,"-",G12,"-",I12)</f>
        <v>1.1.02.05.001.09-93304-1.2.1.0.00-1.0</v>
      </c>
      <c r="C12" s="139" t="s">
        <v>193</v>
      </c>
      <c r="D12" s="140"/>
      <c r="E12" s="139" t="s">
        <v>196</v>
      </c>
      <c r="F12" s="139" t="s">
        <v>186</v>
      </c>
      <c r="G12" s="139" t="s">
        <v>187</v>
      </c>
      <c r="H12" s="145" t="s">
        <v>188</v>
      </c>
      <c r="I12" s="146" t="s">
        <v>189</v>
      </c>
      <c r="J12" s="143" t="s">
        <v>197</v>
      </c>
      <c r="K12" s="144">
        <v>8000000000</v>
      </c>
    </row>
    <row r="13" spans="1:12">
      <c r="A13" s="130" t="s">
        <v>198</v>
      </c>
      <c r="B13" s="138" t="s">
        <v>199</v>
      </c>
      <c r="C13" s="139" t="s">
        <v>200</v>
      </c>
      <c r="D13" s="140"/>
      <c r="E13" s="140"/>
      <c r="F13" s="140"/>
      <c r="G13" s="140"/>
      <c r="H13" s="141"/>
      <c r="I13" s="142"/>
      <c r="J13" s="143" t="s">
        <v>201</v>
      </c>
      <c r="K13" s="144">
        <v>7000000000</v>
      </c>
    </row>
    <row r="14" spans="1:12" ht="36">
      <c r="A14" s="130" t="s">
        <v>202</v>
      </c>
      <c r="B14" s="138" t="s">
        <v>203</v>
      </c>
      <c r="C14" s="139" t="s">
        <v>204</v>
      </c>
      <c r="D14" s="140"/>
      <c r="E14" s="140"/>
      <c r="F14" s="140"/>
      <c r="G14" s="140"/>
      <c r="H14" s="141"/>
      <c r="I14" s="142"/>
      <c r="J14" s="143" t="s">
        <v>205</v>
      </c>
      <c r="K14" s="144">
        <v>71500000</v>
      </c>
    </row>
    <row r="15" spans="1:12" ht="72">
      <c r="A15" s="130" t="s">
        <v>206</v>
      </c>
      <c r="B15" s="138" t="str">
        <f>CONCATENATE(C15,"-",D15,"-",E15,"-",G15,"-",I15)</f>
        <v>1.1.02.05.002.06-01-63122-1.2.1.0.00-1.0</v>
      </c>
      <c r="C15" s="139" t="s">
        <v>204</v>
      </c>
      <c r="D15" s="139" t="s">
        <v>207</v>
      </c>
      <c r="E15" s="139" t="s">
        <v>208</v>
      </c>
      <c r="F15" s="139" t="s">
        <v>186</v>
      </c>
      <c r="G15" s="139" t="s">
        <v>187</v>
      </c>
      <c r="H15" s="145" t="s">
        <v>188</v>
      </c>
      <c r="I15" s="146" t="s">
        <v>189</v>
      </c>
      <c r="J15" s="143" t="s">
        <v>209</v>
      </c>
      <c r="K15" s="144">
        <v>1500000</v>
      </c>
    </row>
    <row r="16" spans="1:12" ht="60">
      <c r="A16" s="130" t="s">
        <v>210</v>
      </c>
      <c r="B16" s="138" t="str">
        <f>CONCATENATE(C16,"-",D16,"-",E16,"-",G16,"-",I16)</f>
        <v>1.1.02.05.002.06-02-67290-1.2.1.0.00-1.0</v>
      </c>
      <c r="C16" s="139" t="s">
        <v>204</v>
      </c>
      <c r="D16" s="139" t="s">
        <v>211</v>
      </c>
      <c r="E16" s="139" t="s">
        <v>212</v>
      </c>
      <c r="F16" s="139" t="s">
        <v>186</v>
      </c>
      <c r="G16" s="139" t="s">
        <v>187</v>
      </c>
      <c r="H16" s="145" t="s">
        <v>188</v>
      </c>
      <c r="I16" s="146" t="s">
        <v>189</v>
      </c>
      <c r="J16" s="143" t="s">
        <v>213</v>
      </c>
      <c r="K16" s="144">
        <v>70000000</v>
      </c>
    </row>
    <row r="17" spans="1:11" ht="24">
      <c r="A17" s="130" t="s">
        <v>214</v>
      </c>
      <c r="B17" s="138" t="s">
        <v>215</v>
      </c>
      <c r="C17" s="139" t="s">
        <v>216</v>
      </c>
      <c r="D17" s="140"/>
      <c r="E17" s="140"/>
      <c r="F17" s="140"/>
      <c r="G17" s="140"/>
      <c r="H17" s="141"/>
      <c r="I17" s="142"/>
      <c r="J17" s="143" t="s">
        <v>183</v>
      </c>
      <c r="K17" s="144">
        <v>6923200000</v>
      </c>
    </row>
    <row r="18" spans="1:11" ht="48">
      <c r="A18" s="130" t="s">
        <v>217</v>
      </c>
      <c r="B18" s="138" t="str">
        <f t="shared" ref="B18:B23" si="0">CONCATENATE(C18,"-",D18,"-",E18,"-",G18,"-",I18)</f>
        <v>1.1.02.05.002.07-01-72122-1.2.1.0.00-1.0</v>
      </c>
      <c r="C18" s="139" t="s">
        <v>216</v>
      </c>
      <c r="D18" s="139" t="s">
        <v>207</v>
      </c>
      <c r="E18" s="139" t="s">
        <v>218</v>
      </c>
      <c r="F18" s="139" t="s">
        <v>186</v>
      </c>
      <c r="G18" s="139" t="s">
        <v>187</v>
      </c>
      <c r="H18" s="145" t="s">
        <v>188</v>
      </c>
      <c r="I18" s="146" t="s">
        <v>189</v>
      </c>
      <c r="J18" s="143" t="s">
        <v>219</v>
      </c>
      <c r="K18" s="144">
        <v>6500000000</v>
      </c>
    </row>
    <row r="19" spans="1:11" ht="60">
      <c r="A19" s="130" t="s">
        <v>220</v>
      </c>
      <c r="B19" s="138" t="str">
        <f t="shared" si="0"/>
        <v>1.1.02.05.002.07-02-71199-1.2.1.0.00-1.0</v>
      </c>
      <c r="C19" s="139" t="s">
        <v>216</v>
      </c>
      <c r="D19" s="139" t="s">
        <v>211</v>
      </c>
      <c r="E19" s="139" t="s">
        <v>221</v>
      </c>
      <c r="F19" s="139" t="s">
        <v>186</v>
      </c>
      <c r="G19" s="139" t="s">
        <v>187</v>
      </c>
      <c r="H19" s="145" t="s">
        <v>188</v>
      </c>
      <c r="I19" s="146" t="s">
        <v>189</v>
      </c>
      <c r="J19" s="143" t="s">
        <v>222</v>
      </c>
      <c r="K19" s="144">
        <v>1000000</v>
      </c>
    </row>
    <row r="20" spans="1:11" ht="48">
      <c r="A20" s="130" t="s">
        <v>223</v>
      </c>
      <c r="B20" s="138" t="str">
        <f t="shared" si="0"/>
        <v>1.1.02.05.002.07-03-71331-1.2.1.0.00-1.0</v>
      </c>
      <c r="C20" s="139" t="s">
        <v>216</v>
      </c>
      <c r="D20" s="139" t="s">
        <v>127</v>
      </c>
      <c r="E20" s="139" t="s">
        <v>224</v>
      </c>
      <c r="F20" s="139" t="s">
        <v>186</v>
      </c>
      <c r="G20" s="139" t="s">
        <v>187</v>
      </c>
      <c r="H20" s="145" t="s">
        <v>188</v>
      </c>
      <c r="I20" s="146" t="s">
        <v>189</v>
      </c>
      <c r="J20" s="143" t="s">
        <v>225</v>
      </c>
      <c r="K20" s="144">
        <v>3700000</v>
      </c>
    </row>
    <row r="21" spans="1:11" ht="48">
      <c r="A21" s="130" t="s">
        <v>226</v>
      </c>
      <c r="B21" s="138" t="str">
        <f t="shared" si="0"/>
        <v>1.1.02.05.002.07-04-71331-1.2.1.0.00-1.0</v>
      </c>
      <c r="C21" s="139" t="s">
        <v>216</v>
      </c>
      <c r="D21" s="139" t="s">
        <v>139</v>
      </c>
      <c r="E21" s="139" t="s">
        <v>224</v>
      </c>
      <c r="F21" s="139" t="s">
        <v>186</v>
      </c>
      <c r="G21" s="139" t="s">
        <v>187</v>
      </c>
      <c r="H21" s="145" t="s">
        <v>188</v>
      </c>
      <c r="I21" s="146" t="s">
        <v>189</v>
      </c>
      <c r="J21" s="143" t="s">
        <v>227</v>
      </c>
      <c r="K21" s="144">
        <v>8500000</v>
      </c>
    </row>
    <row r="22" spans="1:11" ht="72">
      <c r="A22" s="130" t="s">
        <v>228</v>
      </c>
      <c r="B22" s="138" t="str">
        <f t="shared" si="0"/>
        <v>1.1.02.05.002.07-05-72112-1.2.1.0.00-1.0</v>
      </c>
      <c r="C22" s="139" t="s">
        <v>216</v>
      </c>
      <c r="D22" s="139" t="s">
        <v>229</v>
      </c>
      <c r="E22" s="139" t="s">
        <v>230</v>
      </c>
      <c r="F22" s="139" t="s">
        <v>186</v>
      </c>
      <c r="G22" s="139" t="s">
        <v>187</v>
      </c>
      <c r="H22" s="145" t="s">
        <v>188</v>
      </c>
      <c r="I22" s="146" t="s">
        <v>189</v>
      </c>
      <c r="J22" s="143" t="s">
        <v>231</v>
      </c>
      <c r="K22" s="144">
        <v>35000000</v>
      </c>
    </row>
    <row r="23" spans="1:11" ht="60">
      <c r="A23" s="130" t="s">
        <v>232</v>
      </c>
      <c r="B23" s="138" t="str">
        <f t="shared" si="0"/>
        <v>1.1.02.05.002.07-06-72212-1.2.1.0.00-1.0</v>
      </c>
      <c r="C23" s="139" t="s">
        <v>216</v>
      </c>
      <c r="D23" s="139" t="s">
        <v>233</v>
      </c>
      <c r="E23" s="139" t="s">
        <v>234</v>
      </c>
      <c r="F23" s="139" t="s">
        <v>186</v>
      </c>
      <c r="G23" s="139" t="s">
        <v>187</v>
      </c>
      <c r="H23" s="145" t="s">
        <v>188</v>
      </c>
      <c r="I23" s="146" t="s">
        <v>189</v>
      </c>
      <c r="J23" s="143" t="s">
        <v>235</v>
      </c>
      <c r="K23" s="144">
        <v>375000000</v>
      </c>
    </row>
    <row r="24" spans="1:11">
      <c r="A24" s="130" t="s">
        <v>236</v>
      </c>
      <c r="B24" s="138" t="s">
        <v>237</v>
      </c>
      <c r="C24" s="139" t="s">
        <v>238</v>
      </c>
      <c r="D24" s="140"/>
      <c r="E24" s="140"/>
      <c r="F24" s="140"/>
      <c r="G24" s="140"/>
      <c r="H24" s="141"/>
      <c r="I24" s="142"/>
      <c r="J24" s="143" t="s">
        <v>239</v>
      </c>
      <c r="K24" s="144">
        <v>5300000</v>
      </c>
    </row>
    <row r="25" spans="1:11" ht="36">
      <c r="A25" s="130" t="s">
        <v>240</v>
      </c>
      <c r="B25" s="138" t="str">
        <f>CONCATENATE(C25,"-",D25,"-",E25,"-",G25,"-",I25)</f>
        <v>1.1.02.05.002.08-01-82130-1.2.1.0.00-1.0</v>
      </c>
      <c r="C25" s="139" t="s">
        <v>238</v>
      </c>
      <c r="D25" s="139" t="s">
        <v>207</v>
      </c>
      <c r="E25" s="139" t="s">
        <v>241</v>
      </c>
      <c r="F25" s="139" t="s">
        <v>186</v>
      </c>
      <c r="G25" s="139" t="s">
        <v>187</v>
      </c>
      <c r="H25" s="145" t="s">
        <v>188</v>
      </c>
      <c r="I25" s="146" t="s">
        <v>189</v>
      </c>
      <c r="J25" s="143" t="s">
        <v>242</v>
      </c>
      <c r="K25" s="144">
        <v>300000</v>
      </c>
    </row>
    <row r="26" spans="1:11" ht="36">
      <c r="A26" s="147" t="s">
        <v>243</v>
      </c>
      <c r="B26" s="138" t="str">
        <f>CONCATENATE(C26,"-",D26,"-",E26,"-",G26,"-",I26)</f>
        <v>1.1.02.05.002.08-02-82191-1.2.1.0.00-1.0</v>
      </c>
      <c r="C26" s="139" t="s">
        <v>238</v>
      </c>
      <c r="D26" s="148" t="s">
        <v>211</v>
      </c>
      <c r="E26" s="139" t="s">
        <v>244</v>
      </c>
      <c r="F26" s="139" t="s">
        <v>186</v>
      </c>
      <c r="G26" s="139" t="s">
        <v>187</v>
      </c>
      <c r="H26" s="145" t="s">
        <v>188</v>
      </c>
      <c r="I26" s="146" t="s">
        <v>189</v>
      </c>
      <c r="J26" s="149" t="s">
        <v>245</v>
      </c>
      <c r="K26" s="144">
        <v>5000000</v>
      </c>
    </row>
    <row r="27" spans="1:11">
      <c r="A27" s="147" t="s">
        <v>246</v>
      </c>
      <c r="B27" s="150" t="s">
        <v>246</v>
      </c>
      <c r="C27" s="139"/>
      <c r="D27" s="148"/>
      <c r="E27" s="139"/>
      <c r="F27" s="139"/>
      <c r="G27" s="139"/>
      <c r="H27" s="145"/>
      <c r="I27" s="146"/>
      <c r="J27" s="149" t="s">
        <v>247</v>
      </c>
      <c r="K27" s="144">
        <v>17397000000</v>
      </c>
    </row>
    <row r="28" spans="1:11">
      <c r="A28" s="147" t="s">
        <v>248</v>
      </c>
      <c r="B28" s="150" t="s">
        <v>248</v>
      </c>
      <c r="C28" s="139"/>
      <c r="D28" s="148"/>
      <c r="E28" s="139"/>
      <c r="F28" s="139"/>
      <c r="G28" s="139"/>
      <c r="H28" s="145"/>
      <c r="I28" s="146"/>
      <c r="J28" s="149" t="s">
        <v>249</v>
      </c>
      <c r="K28" s="144">
        <v>17397000000</v>
      </c>
    </row>
    <row r="29" spans="1:11">
      <c r="A29" s="147" t="s">
        <v>250</v>
      </c>
      <c r="B29" s="150" t="s">
        <v>250</v>
      </c>
      <c r="C29" s="139"/>
      <c r="D29" s="148"/>
      <c r="E29" s="139"/>
      <c r="F29" s="139"/>
      <c r="G29" s="139"/>
      <c r="H29" s="145"/>
      <c r="I29" s="146"/>
      <c r="J29" s="149" t="s">
        <v>251</v>
      </c>
      <c r="K29" s="144">
        <v>17397000000</v>
      </c>
    </row>
    <row r="30" spans="1:11">
      <c r="A30" s="147" t="s">
        <v>252</v>
      </c>
      <c r="B30" s="150" t="s">
        <v>252</v>
      </c>
      <c r="C30" s="151" t="s">
        <v>250</v>
      </c>
      <c r="D30" s="148" t="s">
        <v>207</v>
      </c>
      <c r="E30" s="139"/>
      <c r="F30" s="139"/>
      <c r="G30" s="139"/>
      <c r="H30" s="145"/>
      <c r="I30" s="146"/>
      <c r="J30" s="149" t="s">
        <v>253</v>
      </c>
      <c r="K30" s="144">
        <v>12000000000</v>
      </c>
    </row>
    <row r="31" spans="1:11" ht="36">
      <c r="A31" s="147" t="s">
        <v>252</v>
      </c>
      <c r="B31" s="138" t="str">
        <f>CONCATENATE(C31,"-",D31,"-",G31,"-",I31)</f>
        <v>1.1.02.06.006.06-01-1.2.3.3.04-1.0</v>
      </c>
      <c r="C31" s="151" t="s">
        <v>250</v>
      </c>
      <c r="D31" s="148" t="s">
        <v>207</v>
      </c>
      <c r="E31" s="139"/>
      <c r="F31" s="139"/>
      <c r="G31" s="139" t="s">
        <v>254</v>
      </c>
      <c r="H31" s="145" t="s">
        <v>255</v>
      </c>
      <c r="I31" s="146" t="s">
        <v>189</v>
      </c>
      <c r="J31" s="149" t="s">
        <v>256</v>
      </c>
      <c r="K31" s="144">
        <v>12000000000</v>
      </c>
    </row>
    <row r="32" spans="1:11">
      <c r="A32" s="147" t="s">
        <v>257</v>
      </c>
      <c r="B32" s="150" t="s">
        <v>257</v>
      </c>
      <c r="C32" s="151" t="s">
        <v>250</v>
      </c>
      <c r="D32" s="148" t="s">
        <v>211</v>
      </c>
      <c r="E32" s="139"/>
      <c r="F32" s="139"/>
      <c r="G32" s="139"/>
      <c r="H32" s="145"/>
      <c r="I32" s="146"/>
      <c r="J32" s="149" t="s">
        <v>258</v>
      </c>
      <c r="K32" s="144">
        <v>5397000000</v>
      </c>
    </row>
    <row r="33" spans="1:11" ht="36">
      <c r="A33" s="147" t="s">
        <v>257</v>
      </c>
      <c r="B33" s="138" t="str">
        <f>CONCATENATE(C33,"-",D33,"-",G33,"-",I33)</f>
        <v>1.1.02.06.006.06-02-1.2.3.3.04-1.0</v>
      </c>
      <c r="C33" s="151" t="s">
        <v>250</v>
      </c>
      <c r="D33" s="148" t="s">
        <v>211</v>
      </c>
      <c r="E33" s="139"/>
      <c r="F33" s="139"/>
      <c r="G33" s="139" t="s">
        <v>254</v>
      </c>
      <c r="H33" s="145" t="s">
        <v>255</v>
      </c>
      <c r="I33" s="146" t="s">
        <v>189</v>
      </c>
      <c r="J33" s="149" t="s">
        <v>259</v>
      </c>
      <c r="K33" s="144">
        <v>5397000000</v>
      </c>
    </row>
    <row r="34" spans="1:11">
      <c r="A34" s="130" t="s">
        <v>260</v>
      </c>
      <c r="B34" s="138" t="s">
        <v>261</v>
      </c>
      <c r="C34" s="139" t="s">
        <v>262</v>
      </c>
      <c r="D34" s="140"/>
      <c r="E34" s="140"/>
      <c r="F34" s="140"/>
      <c r="G34" s="140"/>
      <c r="H34" s="141"/>
      <c r="I34" s="142"/>
      <c r="J34" s="143" t="s">
        <v>263</v>
      </c>
      <c r="K34" s="144">
        <v>28291291294</v>
      </c>
    </row>
    <row r="35" spans="1:11">
      <c r="A35" s="130" t="s">
        <v>264</v>
      </c>
      <c r="B35" s="138" t="s">
        <v>265</v>
      </c>
      <c r="C35" s="139" t="s">
        <v>266</v>
      </c>
      <c r="D35" s="140"/>
      <c r="E35" s="140"/>
      <c r="F35" s="140"/>
      <c r="G35" s="140"/>
      <c r="H35" s="141"/>
      <c r="I35" s="142"/>
      <c r="J35" s="143" t="s">
        <v>267</v>
      </c>
      <c r="K35" s="144">
        <v>25928291294</v>
      </c>
    </row>
    <row r="36" spans="1:11">
      <c r="A36" s="147" t="s">
        <v>268</v>
      </c>
      <c r="B36" s="150" t="s">
        <v>268</v>
      </c>
      <c r="C36" s="139" t="s">
        <v>268</v>
      </c>
      <c r="D36" s="140"/>
      <c r="E36" s="140"/>
      <c r="F36" s="140"/>
      <c r="G36" s="140"/>
      <c r="H36" s="141"/>
      <c r="I36" s="142"/>
      <c r="J36" s="149" t="s">
        <v>269</v>
      </c>
      <c r="K36" s="144">
        <v>25928291294</v>
      </c>
    </row>
    <row r="37" spans="1:11">
      <c r="A37" s="147" t="s">
        <v>270</v>
      </c>
      <c r="B37" s="150" t="s">
        <v>270</v>
      </c>
      <c r="C37" s="139" t="s">
        <v>270</v>
      </c>
      <c r="D37" s="140"/>
      <c r="E37" s="140"/>
      <c r="F37" s="140"/>
      <c r="G37" s="140"/>
      <c r="H37" s="141"/>
      <c r="I37" s="142"/>
      <c r="J37" s="143" t="s">
        <v>271</v>
      </c>
      <c r="K37" s="144">
        <v>25928291294</v>
      </c>
    </row>
    <row r="38" spans="1:11" ht="24">
      <c r="A38" s="147" t="s">
        <v>272</v>
      </c>
      <c r="B38" s="138" t="str">
        <f>CONCATENATE(C38,"-",G38,"-",I38)</f>
        <v>1.2.01.01.001-1.2.1.0.00-1.0</v>
      </c>
      <c r="C38" s="151" t="s">
        <v>270</v>
      </c>
      <c r="D38" s="140"/>
      <c r="E38" s="140"/>
      <c r="F38" s="139" t="s">
        <v>186</v>
      </c>
      <c r="G38" s="139" t="s">
        <v>187</v>
      </c>
      <c r="H38" s="145" t="s">
        <v>188</v>
      </c>
      <c r="I38" s="146" t="s">
        <v>189</v>
      </c>
      <c r="J38" s="149" t="s">
        <v>273</v>
      </c>
      <c r="K38" s="144">
        <v>25928291294</v>
      </c>
    </row>
    <row r="39" spans="1:11">
      <c r="A39" s="130" t="s">
        <v>274</v>
      </c>
      <c r="B39" s="138" t="s">
        <v>275</v>
      </c>
      <c r="C39" s="139" t="s">
        <v>276</v>
      </c>
      <c r="D39" s="140"/>
      <c r="E39" s="140"/>
      <c r="F39" s="140"/>
      <c r="G39" s="140"/>
      <c r="H39" s="141"/>
      <c r="I39" s="142"/>
      <c r="J39" s="143" t="s">
        <v>277</v>
      </c>
      <c r="K39" s="144">
        <v>63000000</v>
      </c>
    </row>
    <row r="40" spans="1:11">
      <c r="A40" s="130" t="s">
        <v>278</v>
      </c>
      <c r="B40" s="138" t="s">
        <v>279</v>
      </c>
      <c r="C40" s="139" t="s">
        <v>280</v>
      </c>
      <c r="D40" s="140"/>
      <c r="E40" s="140"/>
      <c r="F40" s="140"/>
      <c r="G40" s="140"/>
      <c r="H40" s="141"/>
      <c r="I40" s="142"/>
      <c r="J40" s="143" t="s">
        <v>281</v>
      </c>
      <c r="K40" s="144">
        <v>63000000</v>
      </c>
    </row>
    <row r="41" spans="1:11" ht="24">
      <c r="A41" s="130" t="s">
        <v>282</v>
      </c>
      <c r="B41" s="138" t="str">
        <f>CONCATENATE(C41,"-",G41,"-",I41)</f>
        <v>1.2.05.02-1.2.1.0.00-1.0</v>
      </c>
      <c r="C41" s="139" t="s">
        <v>280</v>
      </c>
      <c r="D41" s="140"/>
      <c r="E41" s="140"/>
      <c r="F41" s="139" t="s">
        <v>186</v>
      </c>
      <c r="G41" s="139" t="s">
        <v>187</v>
      </c>
      <c r="H41" s="145" t="s">
        <v>188</v>
      </c>
      <c r="I41" s="146" t="s">
        <v>189</v>
      </c>
      <c r="J41" s="143" t="s">
        <v>283</v>
      </c>
      <c r="K41" s="144">
        <v>63000000</v>
      </c>
    </row>
    <row r="42" spans="1:11">
      <c r="A42" s="130" t="s">
        <v>284</v>
      </c>
      <c r="B42" s="138" t="s">
        <v>285</v>
      </c>
      <c r="C42" s="139" t="s">
        <v>286</v>
      </c>
      <c r="D42" s="140"/>
      <c r="E42" s="140"/>
      <c r="F42" s="140"/>
      <c r="G42" s="140"/>
      <c r="H42" s="141"/>
      <c r="I42" s="142"/>
      <c r="J42" s="143" t="s">
        <v>287</v>
      </c>
      <c r="K42" s="144">
        <v>2300000000</v>
      </c>
    </row>
    <row r="43" spans="1:11">
      <c r="A43" s="130" t="s">
        <v>288</v>
      </c>
      <c r="B43" s="138" t="s">
        <v>289</v>
      </c>
      <c r="C43" s="139" t="s">
        <v>290</v>
      </c>
      <c r="D43" s="140"/>
      <c r="E43" s="140"/>
      <c r="F43" s="140"/>
      <c r="G43" s="140"/>
      <c r="H43" s="141"/>
      <c r="I43" s="142"/>
      <c r="J43" s="143" t="s">
        <v>291</v>
      </c>
      <c r="K43" s="144">
        <v>2300000000</v>
      </c>
    </row>
    <row r="44" spans="1:11" ht="24">
      <c r="A44" s="130" t="s">
        <v>292</v>
      </c>
      <c r="B44" s="138" t="str">
        <f>CONCATENATE(C44,"-",D44,"-",G44,"-",I44)</f>
        <v>1.2.09.02-01-1.2.1.0.00-1.0</v>
      </c>
      <c r="C44" s="139" t="s">
        <v>290</v>
      </c>
      <c r="D44" s="139" t="s">
        <v>207</v>
      </c>
      <c r="E44" s="140"/>
      <c r="F44" s="139" t="s">
        <v>186</v>
      </c>
      <c r="G44" s="139" t="s">
        <v>187</v>
      </c>
      <c r="H44" s="145" t="s">
        <v>188</v>
      </c>
      <c r="I44" s="146" t="s">
        <v>189</v>
      </c>
      <c r="J44" s="143" t="s">
        <v>293</v>
      </c>
      <c r="K44" s="144">
        <v>1300000000</v>
      </c>
    </row>
    <row r="45" spans="1:11" ht="24">
      <c r="A45" s="130" t="s">
        <v>294</v>
      </c>
      <c r="B45" s="138" t="str">
        <f>CONCATENATE(C45,"-",D45,"-",G45,"-",I45)</f>
        <v>1.2.09.02-02-1.2.1.0.00-1.0</v>
      </c>
      <c r="C45" s="139" t="s">
        <v>290</v>
      </c>
      <c r="D45" s="139" t="s">
        <v>211</v>
      </c>
      <c r="E45" s="140"/>
      <c r="F45" s="139" t="s">
        <v>186</v>
      </c>
      <c r="G45" s="139" t="s">
        <v>187</v>
      </c>
      <c r="H45" s="145" t="s">
        <v>188</v>
      </c>
      <c r="I45" s="146" t="s">
        <v>189</v>
      </c>
      <c r="J45" s="143" t="s">
        <v>295</v>
      </c>
      <c r="K45" s="144">
        <v>600000000</v>
      </c>
    </row>
    <row r="46" spans="1:11" ht="24.75" thickBot="1">
      <c r="A46" s="130" t="s">
        <v>296</v>
      </c>
      <c r="B46" s="152" t="str">
        <f>CONCATENATE(C46,"-",D46,"-",G46,"-",I46)</f>
        <v>1.2.09.02-03-1.2.1.0.00-1.0</v>
      </c>
      <c r="C46" s="153" t="s">
        <v>290</v>
      </c>
      <c r="D46" s="153" t="s">
        <v>127</v>
      </c>
      <c r="E46" s="154"/>
      <c r="F46" s="153" t="s">
        <v>186</v>
      </c>
      <c r="G46" s="153" t="s">
        <v>187</v>
      </c>
      <c r="H46" s="155" t="s">
        <v>188</v>
      </c>
      <c r="I46" s="156" t="s">
        <v>189</v>
      </c>
      <c r="J46" s="157" t="s">
        <v>297</v>
      </c>
      <c r="K46" s="158">
        <v>400000000</v>
      </c>
    </row>
    <row r="47" spans="1:11">
      <c r="K47" s="6"/>
    </row>
    <row r="48" spans="1:11">
      <c r="B48" t="s">
        <v>298</v>
      </c>
    </row>
  </sheetData>
  <mergeCells count="2">
    <mergeCell ref="A1:K1"/>
    <mergeCell ref="A2:K2"/>
  </mergeCells>
  <pageMargins left="0.19444444444444445" right="0.19444444444444445" top="0.27777777777777779" bottom="0.27777777777777779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baseColWidth="10" defaultColWidth="11.42578125" defaultRowHeight="9"/>
  <cols>
    <col min="1" max="1" width="31.5703125" style="1" customWidth="1"/>
    <col min="2" max="2" width="16.85546875" style="1" customWidth="1"/>
    <col min="3" max="3" width="16.42578125" style="1" customWidth="1"/>
    <col min="4" max="4" width="10.85546875" style="1" customWidth="1"/>
    <col min="5" max="5" width="28.28515625" style="1" customWidth="1"/>
    <col min="6" max="6" width="20.42578125" style="4" customWidth="1"/>
    <col min="7" max="16384" width="11.42578125" style="1"/>
  </cols>
  <sheetData>
    <row r="1" spans="1:7">
      <c r="A1" s="7"/>
      <c r="B1" s="7"/>
      <c r="C1" s="7"/>
      <c r="D1" s="7"/>
      <c r="E1" s="7"/>
      <c r="F1" s="8"/>
    </row>
    <row r="2" spans="1:7" ht="12.75">
      <c r="A2" s="161" t="s">
        <v>0</v>
      </c>
      <c r="B2" s="161"/>
      <c r="C2" s="161"/>
      <c r="D2" s="161"/>
      <c r="E2" s="161"/>
      <c r="F2" s="161"/>
    </row>
    <row r="3" spans="1:7" ht="12.75">
      <c r="A3" s="161" t="s">
        <v>1</v>
      </c>
      <c r="B3" s="161"/>
      <c r="C3" s="161"/>
      <c r="D3" s="161"/>
      <c r="E3" s="161"/>
      <c r="F3" s="161"/>
    </row>
    <row r="4" spans="1:7" ht="12.75">
      <c r="A4" s="161" t="s">
        <v>2</v>
      </c>
      <c r="B4" s="161"/>
      <c r="C4" s="161"/>
      <c r="D4" s="161"/>
      <c r="E4" s="161"/>
      <c r="F4" s="161"/>
    </row>
    <row r="5" spans="1:7" ht="13.5" thickBot="1">
      <c r="A5" s="9"/>
      <c r="B5" s="9"/>
      <c r="C5" s="9"/>
      <c r="D5" s="9"/>
      <c r="E5" s="9"/>
      <c r="F5" s="9"/>
    </row>
    <row r="6" spans="1:7" ht="26.25" thickBot="1">
      <c r="A6" s="10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3" t="s">
        <v>8</v>
      </c>
    </row>
    <row r="7" spans="1:7" ht="12.75">
      <c r="A7" s="14" t="s">
        <v>9</v>
      </c>
      <c r="B7" s="15" t="s">
        <v>10</v>
      </c>
      <c r="C7" s="15" t="s">
        <v>10</v>
      </c>
      <c r="D7" s="15" t="s">
        <v>10</v>
      </c>
      <c r="E7" s="16" t="s">
        <v>11</v>
      </c>
      <c r="F7" s="17">
        <f>F8</f>
        <v>18538291294</v>
      </c>
    </row>
    <row r="8" spans="1:7" s="2" customFormat="1" ht="12.75">
      <c r="A8" s="18" t="s">
        <v>12</v>
      </c>
      <c r="B8" s="19"/>
      <c r="C8" s="19"/>
      <c r="D8" s="19"/>
      <c r="E8" s="20" t="s">
        <v>13</v>
      </c>
      <c r="F8" s="21">
        <f>F9+F37+F44+F47</f>
        <v>18538291294</v>
      </c>
    </row>
    <row r="9" spans="1:7" s="2" customFormat="1" ht="12.75">
      <c r="A9" s="18" t="s">
        <v>14</v>
      </c>
      <c r="B9" s="19"/>
      <c r="C9" s="19"/>
      <c r="D9" s="19"/>
      <c r="E9" s="20" t="s">
        <v>15</v>
      </c>
      <c r="F9" s="21">
        <f>F10</f>
        <v>4681992005</v>
      </c>
      <c r="G9" s="3"/>
    </row>
    <row r="10" spans="1:7" s="2" customFormat="1" ht="25.5">
      <c r="A10" s="18" t="s">
        <v>16</v>
      </c>
      <c r="B10" s="19"/>
      <c r="C10" s="19"/>
      <c r="D10" s="19"/>
      <c r="E10" s="20" t="s">
        <v>17</v>
      </c>
      <c r="F10" s="21">
        <f>F11+F25+F32</f>
        <v>4681992005</v>
      </c>
    </row>
    <row r="11" spans="1:7" s="2" customFormat="1" ht="25.5">
      <c r="A11" s="18" t="s">
        <v>18</v>
      </c>
      <c r="B11" s="19"/>
      <c r="C11" s="19"/>
      <c r="D11" s="19"/>
      <c r="E11" s="20" t="s">
        <v>19</v>
      </c>
      <c r="F11" s="21">
        <f>F12+F22</f>
        <v>3039702168</v>
      </c>
    </row>
    <row r="12" spans="1:7" s="2" customFormat="1" ht="12.75">
      <c r="A12" s="18" t="s">
        <v>20</v>
      </c>
      <c r="B12" s="19"/>
      <c r="C12" s="19"/>
      <c r="D12" s="19"/>
      <c r="E12" s="20" t="s">
        <v>21</v>
      </c>
      <c r="F12" s="21">
        <f>SUM(F13:F17)+F18+F21</f>
        <v>2783279769</v>
      </c>
    </row>
    <row r="13" spans="1:7" s="2" customFormat="1" ht="12.75">
      <c r="A13" s="22" t="s">
        <v>22</v>
      </c>
      <c r="B13" s="23" t="s">
        <v>23</v>
      </c>
      <c r="C13" s="23">
        <v>999999</v>
      </c>
      <c r="D13" s="23" t="s">
        <v>24</v>
      </c>
      <c r="E13" s="24" t="s">
        <v>25</v>
      </c>
      <c r="F13" s="25">
        <v>1834098981</v>
      </c>
    </row>
    <row r="14" spans="1:7" s="2" customFormat="1" ht="25.5">
      <c r="A14" s="22" t="s">
        <v>26</v>
      </c>
      <c r="B14" s="23" t="s">
        <v>23</v>
      </c>
      <c r="C14" s="23">
        <v>999999</v>
      </c>
      <c r="D14" s="23" t="s">
        <v>24</v>
      </c>
      <c r="E14" s="24" t="s">
        <v>27</v>
      </c>
      <c r="F14" s="25">
        <v>9008960</v>
      </c>
    </row>
    <row r="15" spans="1:7" s="2" customFormat="1" ht="12.75">
      <c r="A15" s="22" t="s">
        <v>28</v>
      </c>
      <c r="B15" s="23" t="s">
        <v>23</v>
      </c>
      <c r="C15" s="23">
        <v>999999</v>
      </c>
      <c r="D15" s="23" t="s">
        <v>24</v>
      </c>
      <c r="E15" s="24" t="s">
        <v>29</v>
      </c>
      <c r="F15" s="25">
        <v>1819422</v>
      </c>
    </row>
    <row r="16" spans="1:7" s="2" customFormat="1" ht="12.75">
      <c r="A16" s="22" t="s">
        <v>30</v>
      </c>
      <c r="B16" s="23" t="s">
        <v>23</v>
      </c>
      <c r="C16" s="23">
        <v>999999</v>
      </c>
      <c r="D16" s="23" t="s">
        <v>24</v>
      </c>
      <c r="E16" s="24" t="s">
        <v>31</v>
      </c>
      <c r="F16" s="25">
        <v>164934985</v>
      </c>
    </row>
    <row r="17" spans="1:6" s="2" customFormat="1" ht="25.5">
      <c r="A17" s="22" t="s">
        <v>32</v>
      </c>
      <c r="B17" s="23" t="s">
        <v>23</v>
      </c>
      <c r="C17" s="23">
        <v>999999</v>
      </c>
      <c r="D17" s="23" t="s">
        <v>24</v>
      </c>
      <c r="E17" s="24" t="s">
        <v>33</v>
      </c>
      <c r="F17" s="25">
        <v>111952403</v>
      </c>
    </row>
    <row r="18" spans="1:6" s="2" customFormat="1" ht="12.75">
      <c r="A18" s="18" t="s">
        <v>34</v>
      </c>
      <c r="B18" s="19"/>
      <c r="C18" s="19"/>
      <c r="D18" s="19"/>
      <c r="E18" s="20" t="s">
        <v>35</v>
      </c>
      <c r="F18" s="21">
        <f>F19+F20</f>
        <v>626422936</v>
      </c>
    </row>
    <row r="19" spans="1:6" s="2" customFormat="1" ht="12.75">
      <c r="A19" s="22" t="s">
        <v>36</v>
      </c>
      <c r="B19" s="23" t="s">
        <v>23</v>
      </c>
      <c r="C19" s="23">
        <v>999999</v>
      </c>
      <c r="D19" s="23" t="s">
        <v>24</v>
      </c>
      <c r="E19" s="24" t="s">
        <v>37</v>
      </c>
      <c r="F19" s="25">
        <v>417493027</v>
      </c>
    </row>
    <row r="20" spans="1:6" s="2" customFormat="1" ht="12.75">
      <c r="A20" s="22" t="s">
        <v>38</v>
      </c>
      <c r="B20" s="23" t="s">
        <v>23</v>
      </c>
      <c r="C20" s="23">
        <v>999999</v>
      </c>
      <c r="D20" s="23" t="s">
        <v>24</v>
      </c>
      <c r="E20" s="24" t="s">
        <v>39</v>
      </c>
      <c r="F20" s="25">
        <v>208929909</v>
      </c>
    </row>
    <row r="21" spans="1:6" s="2" customFormat="1" ht="12.75">
      <c r="A21" s="22" t="s">
        <v>40</v>
      </c>
      <c r="B21" s="23" t="s">
        <v>23</v>
      </c>
      <c r="C21" s="23">
        <v>999999</v>
      </c>
      <c r="D21" s="23" t="s">
        <v>24</v>
      </c>
      <c r="E21" s="24" t="s">
        <v>41</v>
      </c>
      <c r="F21" s="25">
        <v>35042082</v>
      </c>
    </row>
    <row r="22" spans="1:6" s="2" customFormat="1" ht="25.5">
      <c r="A22" s="18" t="s">
        <v>42</v>
      </c>
      <c r="B22" s="19"/>
      <c r="C22" s="19"/>
      <c r="D22" s="19"/>
      <c r="E22" s="20" t="s">
        <v>43</v>
      </c>
      <c r="F22" s="21">
        <f>F23</f>
        <v>256422399</v>
      </c>
    </row>
    <row r="23" spans="1:6" s="2" customFormat="1" ht="12.75">
      <c r="A23" s="18" t="s">
        <v>44</v>
      </c>
      <c r="B23" s="19"/>
      <c r="C23" s="19"/>
      <c r="D23" s="19"/>
      <c r="E23" s="20" t="s">
        <v>45</v>
      </c>
      <c r="F23" s="21">
        <f>F24</f>
        <v>256422399</v>
      </c>
    </row>
    <row r="24" spans="1:6" s="2" customFormat="1" ht="25.5">
      <c r="A24" s="22" t="s">
        <v>46</v>
      </c>
      <c r="B24" s="23" t="s">
        <v>23</v>
      </c>
      <c r="C24" s="23">
        <v>999999</v>
      </c>
      <c r="D24" s="23" t="s">
        <v>24</v>
      </c>
      <c r="E24" s="24" t="s">
        <v>47</v>
      </c>
      <c r="F24" s="25">
        <v>256422399</v>
      </c>
    </row>
    <row r="25" spans="1:6" s="2" customFormat="1" ht="25.5">
      <c r="A25" s="18" t="s">
        <v>48</v>
      </c>
      <c r="B25" s="19"/>
      <c r="C25" s="19"/>
      <c r="D25" s="19"/>
      <c r="E25" s="20" t="s">
        <v>49</v>
      </c>
      <c r="F25" s="21">
        <v>1331239880</v>
      </c>
    </row>
    <row r="26" spans="1:6" s="2" customFormat="1" ht="25.5">
      <c r="A26" s="22" t="s">
        <v>50</v>
      </c>
      <c r="B26" s="23" t="s">
        <v>23</v>
      </c>
      <c r="C26" s="23">
        <v>999999</v>
      </c>
      <c r="D26" s="23" t="s">
        <v>24</v>
      </c>
      <c r="E26" s="24" t="s">
        <v>51</v>
      </c>
      <c r="F26" s="25">
        <v>534130427</v>
      </c>
    </row>
    <row r="27" spans="1:6" s="2" customFormat="1" ht="25.5">
      <c r="A27" s="22" t="s">
        <v>52</v>
      </c>
      <c r="B27" s="23" t="s">
        <v>23</v>
      </c>
      <c r="C27" s="23">
        <v>999999</v>
      </c>
      <c r="D27" s="23" t="s">
        <v>24</v>
      </c>
      <c r="E27" s="24" t="s">
        <v>53</v>
      </c>
      <c r="F27" s="25">
        <v>378259933</v>
      </c>
    </row>
    <row r="28" spans="1:6" s="2" customFormat="1" ht="25.5">
      <c r="A28" s="22" t="s">
        <v>54</v>
      </c>
      <c r="B28" s="23" t="s">
        <v>23</v>
      </c>
      <c r="C28" s="23">
        <v>999999</v>
      </c>
      <c r="D28" s="23" t="s">
        <v>24</v>
      </c>
      <c r="E28" s="24" t="s">
        <v>55</v>
      </c>
      <c r="F28" s="25">
        <v>174962666</v>
      </c>
    </row>
    <row r="29" spans="1:6" s="2" customFormat="1" ht="25.5">
      <c r="A29" s="22" t="s">
        <v>56</v>
      </c>
      <c r="B29" s="23" t="s">
        <v>23</v>
      </c>
      <c r="C29" s="23">
        <v>999999</v>
      </c>
      <c r="D29" s="23" t="s">
        <v>24</v>
      </c>
      <c r="E29" s="24" t="s">
        <v>57</v>
      </c>
      <c r="F29" s="25">
        <v>21731654</v>
      </c>
    </row>
    <row r="30" spans="1:6" s="2" customFormat="1" ht="12.75">
      <c r="A30" s="22" t="s">
        <v>58</v>
      </c>
      <c r="B30" s="23" t="s">
        <v>23</v>
      </c>
      <c r="C30" s="23">
        <v>999999</v>
      </c>
      <c r="D30" s="23" t="s">
        <v>24</v>
      </c>
      <c r="E30" s="24" t="s">
        <v>59</v>
      </c>
      <c r="F30" s="25">
        <v>131689946</v>
      </c>
    </row>
    <row r="31" spans="1:6" s="2" customFormat="1" ht="12.75">
      <c r="A31" s="22" t="s">
        <v>60</v>
      </c>
      <c r="B31" s="23" t="s">
        <v>23</v>
      </c>
      <c r="C31" s="23">
        <v>999999</v>
      </c>
      <c r="D31" s="23" t="s">
        <v>24</v>
      </c>
      <c r="E31" s="24" t="s">
        <v>61</v>
      </c>
      <c r="F31" s="25">
        <v>90465254</v>
      </c>
    </row>
    <row r="32" spans="1:6" s="2" customFormat="1" ht="38.25">
      <c r="A32" s="18" t="s">
        <v>62</v>
      </c>
      <c r="B32" s="19"/>
      <c r="C32" s="19"/>
      <c r="D32" s="19"/>
      <c r="E32" s="20" t="s">
        <v>63</v>
      </c>
      <c r="F32" s="21">
        <v>311049957</v>
      </c>
    </row>
    <row r="33" spans="1:6" s="2" customFormat="1" ht="12.75">
      <c r="A33" s="18" t="s">
        <v>64</v>
      </c>
      <c r="B33" s="19"/>
      <c r="C33" s="19"/>
      <c r="D33" s="19"/>
      <c r="E33" s="20" t="s">
        <v>35</v>
      </c>
      <c r="F33" s="21">
        <v>311049957</v>
      </c>
    </row>
    <row r="34" spans="1:6" s="2" customFormat="1" ht="12.75">
      <c r="A34" s="22" t="s">
        <v>65</v>
      </c>
      <c r="B34" s="23" t="s">
        <v>23</v>
      </c>
      <c r="C34" s="23">
        <v>999999</v>
      </c>
      <c r="D34" s="23" t="s">
        <v>24</v>
      </c>
      <c r="E34" s="24" t="s">
        <v>66</v>
      </c>
      <c r="F34" s="25">
        <v>212155620</v>
      </c>
    </row>
    <row r="35" spans="1:6" s="2" customFormat="1" ht="12.75">
      <c r="A35" s="22" t="s">
        <v>67</v>
      </c>
      <c r="B35" s="23" t="s">
        <v>23</v>
      </c>
      <c r="C35" s="23">
        <v>999999</v>
      </c>
      <c r="D35" s="23" t="s">
        <v>24</v>
      </c>
      <c r="E35" s="24" t="s">
        <v>68</v>
      </c>
      <c r="F35" s="25">
        <v>74818708</v>
      </c>
    </row>
    <row r="36" spans="1:6" s="2" customFormat="1" ht="25.5">
      <c r="A36" s="22" t="s">
        <v>69</v>
      </c>
      <c r="B36" s="23" t="s">
        <v>23</v>
      </c>
      <c r="C36" s="23">
        <v>999999</v>
      </c>
      <c r="D36" s="23" t="s">
        <v>24</v>
      </c>
      <c r="E36" s="24" t="s">
        <v>70</v>
      </c>
      <c r="F36" s="25">
        <v>24075629</v>
      </c>
    </row>
    <row r="37" spans="1:6" ht="12.75">
      <c r="A37" s="18" t="s">
        <v>71</v>
      </c>
      <c r="B37" s="19"/>
      <c r="C37" s="19"/>
      <c r="D37" s="19"/>
      <c r="E37" s="20" t="s">
        <v>72</v>
      </c>
      <c r="F37" s="21">
        <f>F38+F41</f>
        <v>12700000000</v>
      </c>
    </row>
    <row r="38" spans="1:6" ht="12.75">
      <c r="A38" s="26" t="s">
        <v>73</v>
      </c>
      <c r="B38" s="27"/>
      <c r="C38" s="27"/>
      <c r="D38" s="27"/>
      <c r="E38" s="28" t="s">
        <v>74</v>
      </c>
      <c r="F38" s="21">
        <f>F39</f>
        <v>12000000000</v>
      </c>
    </row>
    <row r="39" spans="1:6" ht="25.5">
      <c r="A39" s="26" t="s">
        <v>75</v>
      </c>
      <c r="B39" s="29"/>
      <c r="C39" s="29"/>
      <c r="D39" s="29"/>
      <c r="E39" s="30" t="s">
        <v>76</v>
      </c>
      <c r="F39" s="21">
        <f>F40</f>
        <v>12000000000</v>
      </c>
    </row>
    <row r="40" spans="1:6" ht="38.25">
      <c r="A40" s="31" t="s">
        <v>77</v>
      </c>
      <c r="B40" s="32" t="s">
        <v>23</v>
      </c>
      <c r="C40" s="32">
        <v>999999</v>
      </c>
      <c r="D40" s="32" t="s">
        <v>78</v>
      </c>
      <c r="E40" s="33" t="s">
        <v>79</v>
      </c>
      <c r="F40" s="25">
        <v>12000000000</v>
      </c>
    </row>
    <row r="41" spans="1:6" ht="12.75">
      <c r="A41" s="18" t="s">
        <v>80</v>
      </c>
      <c r="B41" s="19"/>
      <c r="C41" s="19"/>
      <c r="D41" s="19"/>
      <c r="E41" s="20" t="s">
        <v>81</v>
      </c>
      <c r="F41" s="21">
        <v>700000000</v>
      </c>
    </row>
    <row r="42" spans="1:6" ht="12.75">
      <c r="A42" s="18" t="s">
        <v>82</v>
      </c>
      <c r="B42" s="19"/>
      <c r="C42" s="19"/>
      <c r="D42" s="19"/>
      <c r="E42" s="20" t="s">
        <v>83</v>
      </c>
      <c r="F42" s="21">
        <v>700000000</v>
      </c>
    </row>
    <row r="43" spans="1:6" ht="12.75">
      <c r="A43" s="22" t="s">
        <v>84</v>
      </c>
      <c r="B43" s="23" t="s">
        <v>23</v>
      </c>
      <c r="C43" s="23">
        <v>999999</v>
      </c>
      <c r="D43" s="23" t="s">
        <v>24</v>
      </c>
      <c r="E43" s="24" t="s">
        <v>85</v>
      </c>
      <c r="F43" s="25">
        <v>700000000</v>
      </c>
    </row>
    <row r="44" spans="1:6" ht="12.75">
      <c r="A44" s="18" t="s">
        <v>86</v>
      </c>
      <c r="B44" s="19"/>
      <c r="C44" s="19"/>
      <c r="D44" s="19"/>
      <c r="E44" s="20" t="s">
        <v>87</v>
      </c>
      <c r="F44" s="21">
        <v>556139289</v>
      </c>
    </row>
    <row r="45" spans="1:6" ht="12.75">
      <c r="A45" s="18" t="s">
        <v>88</v>
      </c>
      <c r="B45" s="19"/>
      <c r="C45" s="19"/>
      <c r="D45" s="19"/>
      <c r="E45" s="20" t="s">
        <v>89</v>
      </c>
      <c r="F45" s="21">
        <v>556139289</v>
      </c>
    </row>
    <row r="46" spans="1:6" ht="12.75">
      <c r="A46" s="22" t="s">
        <v>90</v>
      </c>
      <c r="B46" s="23" t="s">
        <v>23</v>
      </c>
      <c r="C46" s="23">
        <v>999999</v>
      </c>
      <c r="D46" s="23" t="s">
        <v>24</v>
      </c>
      <c r="E46" s="24" t="s">
        <v>91</v>
      </c>
      <c r="F46" s="25">
        <v>556139289</v>
      </c>
    </row>
    <row r="47" spans="1:6" ht="51">
      <c r="A47" s="18" t="s">
        <v>92</v>
      </c>
      <c r="B47" s="19"/>
      <c r="C47" s="19"/>
      <c r="D47" s="19"/>
      <c r="E47" s="20" t="s">
        <v>93</v>
      </c>
      <c r="F47" s="21">
        <f>F48+F50</f>
        <v>600160000</v>
      </c>
    </row>
    <row r="48" spans="1:6" ht="12.75">
      <c r="A48" s="18" t="s">
        <v>94</v>
      </c>
      <c r="B48" s="19"/>
      <c r="C48" s="19"/>
      <c r="D48" s="19"/>
      <c r="E48" s="20" t="s">
        <v>95</v>
      </c>
      <c r="F48" s="21">
        <f>F49</f>
        <v>580000000</v>
      </c>
    </row>
    <row r="49" spans="1:6" ht="25.5">
      <c r="A49" s="22" t="s">
        <v>96</v>
      </c>
      <c r="B49" s="23" t="s">
        <v>23</v>
      </c>
      <c r="C49" s="23">
        <v>999999</v>
      </c>
      <c r="D49" s="23" t="s">
        <v>24</v>
      </c>
      <c r="E49" s="24" t="s">
        <v>97</v>
      </c>
      <c r="F49" s="25">
        <v>580000000</v>
      </c>
    </row>
    <row r="50" spans="1:6" ht="12.75">
      <c r="A50" s="18" t="s">
        <v>98</v>
      </c>
      <c r="B50" s="23"/>
      <c r="C50" s="23"/>
      <c r="D50" s="23"/>
      <c r="E50" s="20" t="s">
        <v>99</v>
      </c>
      <c r="F50" s="21">
        <f>SUM(F51:F51)</f>
        <v>20160000</v>
      </c>
    </row>
    <row r="51" spans="1:6" ht="13.5" thickBot="1">
      <c r="A51" s="22" t="s">
        <v>100</v>
      </c>
      <c r="B51" s="23" t="s">
        <v>23</v>
      </c>
      <c r="C51" s="23">
        <v>999999</v>
      </c>
      <c r="D51" s="23" t="s">
        <v>24</v>
      </c>
      <c r="E51" s="24" t="s">
        <v>101</v>
      </c>
      <c r="F51" s="25">
        <v>20160000</v>
      </c>
    </row>
    <row r="52" spans="1:6" ht="13.5" thickBot="1">
      <c r="A52" s="162" t="s">
        <v>102</v>
      </c>
      <c r="B52" s="163"/>
      <c r="C52" s="163"/>
      <c r="D52" s="163"/>
      <c r="E52" s="163"/>
      <c r="F52" s="34">
        <f>F7</f>
        <v>18538291294</v>
      </c>
    </row>
    <row r="53" spans="1:6" ht="12.75">
      <c r="A53" s="9"/>
      <c r="B53" s="9"/>
      <c r="C53" s="9"/>
      <c r="D53" s="9"/>
      <c r="E53" s="9"/>
      <c r="F53" s="35"/>
    </row>
    <row r="54" spans="1:6" ht="12.75">
      <c r="A54" s="9"/>
      <c r="B54" s="9"/>
      <c r="C54" s="9"/>
      <c r="D54" s="9"/>
      <c r="E54" s="9"/>
      <c r="F54" s="35"/>
    </row>
    <row r="55" spans="1:6" ht="13.5" thickBot="1">
      <c r="A55" s="9"/>
      <c r="B55" s="9"/>
      <c r="C55" s="9"/>
      <c r="D55" s="9"/>
      <c r="E55" s="9"/>
      <c r="F55" s="9"/>
    </row>
    <row r="56" spans="1:6" ht="26.25" thickBot="1">
      <c r="A56" s="10" t="s">
        <v>3</v>
      </c>
      <c r="B56" s="11" t="s">
        <v>4</v>
      </c>
      <c r="C56" s="11" t="s">
        <v>5</v>
      </c>
      <c r="D56" s="11" t="s">
        <v>6</v>
      </c>
      <c r="E56" s="12" t="s">
        <v>7</v>
      </c>
      <c r="F56" s="13" t="s">
        <v>103</v>
      </c>
    </row>
    <row r="57" spans="1:6" ht="12.75">
      <c r="A57" s="36">
        <v>2</v>
      </c>
      <c r="B57" s="37"/>
      <c r="C57" s="37"/>
      <c r="D57" s="37"/>
      <c r="E57" s="38" t="s">
        <v>104</v>
      </c>
      <c r="F57" s="39">
        <v>7000000000</v>
      </c>
    </row>
    <row r="58" spans="1:6" ht="12.75">
      <c r="A58" s="40" t="s">
        <v>105</v>
      </c>
      <c r="B58" s="41"/>
      <c r="C58" s="41"/>
      <c r="D58" s="41"/>
      <c r="E58" s="42" t="s">
        <v>106</v>
      </c>
      <c r="F58" s="43">
        <v>7000000000</v>
      </c>
    </row>
    <row r="59" spans="1:6" ht="12.75">
      <c r="A59" s="40" t="s">
        <v>107</v>
      </c>
      <c r="B59" s="41"/>
      <c r="C59" s="41"/>
      <c r="D59" s="41"/>
      <c r="E59" s="42" t="s">
        <v>108</v>
      </c>
      <c r="F59" s="43">
        <v>7000000000</v>
      </c>
    </row>
    <row r="60" spans="1:6" ht="12.75">
      <c r="A60" s="40" t="s">
        <v>109</v>
      </c>
      <c r="B60" s="41"/>
      <c r="C60" s="41"/>
      <c r="D60" s="41"/>
      <c r="E60" s="42" t="s">
        <v>110</v>
      </c>
      <c r="F60" s="43">
        <v>7000000000</v>
      </c>
    </row>
    <row r="61" spans="1:6" ht="13.5" thickBot="1">
      <c r="A61" s="44" t="s">
        <v>111</v>
      </c>
      <c r="B61" s="45" t="s">
        <v>112</v>
      </c>
      <c r="C61" s="45" t="s">
        <v>113</v>
      </c>
      <c r="D61" s="45" t="s">
        <v>24</v>
      </c>
      <c r="E61" s="46" t="s">
        <v>114</v>
      </c>
      <c r="F61" s="47">
        <v>7000000000</v>
      </c>
    </row>
    <row r="62" spans="1:6" ht="13.5" thickBot="1">
      <c r="A62" s="164" t="s">
        <v>115</v>
      </c>
      <c r="B62" s="165"/>
      <c r="C62" s="165"/>
      <c r="D62" s="165"/>
      <c r="E62" s="166"/>
      <c r="F62" s="48">
        <v>7000000000</v>
      </c>
    </row>
    <row r="63" spans="1:6" ht="12.75">
      <c r="A63" s="9"/>
      <c r="B63" s="9"/>
      <c r="C63" s="9"/>
      <c r="D63" s="9"/>
      <c r="E63" s="9"/>
      <c r="F63" s="35"/>
    </row>
    <row r="64" spans="1:6">
      <c r="A64" s="49" t="s">
        <v>299</v>
      </c>
      <c r="B64" s="7"/>
      <c r="C64" s="7"/>
      <c r="D64" s="7"/>
      <c r="E64" s="7"/>
      <c r="F64" s="8"/>
    </row>
  </sheetData>
  <mergeCells count="5">
    <mergeCell ref="A2:F2"/>
    <mergeCell ref="A3:F3"/>
    <mergeCell ref="A4:F4"/>
    <mergeCell ref="A52:E52"/>
    <mergeCell ref="A62:E62"/>
  </mergeCells>
  <conditionalFormatting sqref="A7:F12 A23:C23 E23:F23">
    <cfRule type="expression" dxfId="56" priority="37">
      <formula>#REF!="A9"</formula>
    </cfRule>
    <cfRule type="expression" dxfId="55" priority="38">
      <formula>#REF!="A8"</formula>
    </cfRule>
    <cfRule type="expression" dxfId="54" priority="39">
      <formula>#REF!="A7"</formula>
    </cfRule>
    <cfRule type="expression" dxfId="53" priority="40">
      <formula>#REF!="A6"</formula>
    </cfRule>
    <cfRule type="expression" dxfId="52" priority="41">
      <formula>#REF!="A5"</formula>
    </cfRule>
    <cfRule type="expression" dxfId="51" priority="42">
      <formula>#REF!="A4"</formula>
    </cfRule>
    <cfRule type="expression" dxfId="50" priority="43">
      <formula>#REF!="A3"</formula>
    </cfRule>
    <cfRule type="expression" dxfId="49" priority="44">
      <formula>#REF!="A2"</formula>
    </cfRule>
    <cfRule type="expression" dxfId="48" priority="45">
      <formula>#REF!="A1"</formula>
    </cfRule>
  </conditionalFormatting>
  <conditionalFormatting sqref="A17:F17 A21:F22 A18:A20 A33:A35 A36:F36 D18:F20 D33:F35 E16:F16 D13:F15 A13:A16 A24:F32">
    <cfRule type="expression" dxfId="47" priority="46">
      <formula>#REF!="A9"</formula>
    </cfRule>
    <cfRule type="expression" dxfId="46" priority="47">
      <formula>#REF!="A8"</formula>
    </cfRule>
    <cfRule type="expression" dxfId="45" priority="48">
      <formula>#REF!="A7"</formula>
    </cfRule>
    <cfRule type="expression" dxfId="44" priority="49">
      <formula>#REF!="A6"</formula>
    </cfRule>
    <cfRule type="expression" dxfId="43" priority="50">
      <formula>#REF!="A5"</formula>
    </cfRule>
    <cfRule type="expression" dxfId="42" priority="51">
      <formula>#REF!="A4"</formula>
    </cfRule>
    <cfRule type="expression" dxfId="41" priority="52">
      <formula>#REF!="A3"</formula>
    </cfRule>
    <cfRule type="expression" dxfId="40" priority="53">
      <formula>#REF!="A2"</formula>
    </cfRule>
    <cfRule type="expression" dxfId="39" priority="54">
      <formula>#REF!="A1"</formula>
    </cfRule>
  </conditionalFormatting>
  <conditionalFormatting sqref="B33:C35 B18:C20 B16 B13:C15">
    <cfRule type="expression" dxfId="38" priority="28">
      <formula>#REF!="A9"</formula>
    </cfRule>
    <cfRule type="expression" dxfId="37" priority="29">
      <formula>#REF!="A8"</formula>
    </cfRule>
    <cfRule type="expression" dxfId="36" priority="30">
      <formula>#REF!="A7"</formula>
    </cfRule>
    <cfRule type="expression" dxfId="35" priority="31">
      <formula>#REF!="A6"</formula>
    </cfRule>
    <cfRule type="expression" dxfId="34" priority="32">
      <formula>#REF!="A5"</formula>
    </cfRule>
    <cfRule type="expression" dxfId="33" priority="33">
      <formula>#REF!="A4"</formula>
    </cfRule>
    <cfRule type="expression" dxfId="32" priority="34">
      <formula>#REF!="A3"</formula>
    </cfRule>
    <cfRule type="expression" dxfId="31" priority="35">
      <formula>#REF!="A2"</formula>
    </cfRule>
    <cfRule type="expression" dxfId="30" priority="36">
      <formula>#REF!="A1"</formula>
    </cfRule>
  </conditionalFormatting>
  <conditionalFormatting sqref="D23">
    <cfRule type="expression" dxfId="29" priority="19">
      <formula>#REF!="A9"</formula>
    </cfRule>
    <cfRule type="expression" dxfId="28" priority="20">
      <formula>#REF!="A8"</formula>
    </cfRule>
    <cfRule type="expression" dxfId="27" priority="21">
      <formula>#REF!="A7"</formula>
    </cfRule>
    <cfRule type="expression" dxfId="26" priority="22">
      <formula>#REF!="A6"</formula>
    </cfRule>
    <cfRule type="expression" dxfId="25" priority="23">
      <formula>#REF!="A5"</formula>
    </cfRule>
    <cfRule type="expression" dxfId="24" priority="24">
      <formula>#REF!="A4"</formula>
    </cfRule>
    <cfRule type="expression" dxfId="23" priority="25">
      <formula>#REF!="A3"</formula>
    </cfRule>
    <cfRule type="expression" dxfId="22" priority="26">
      <formula>#REF!="A2"</formula>
    </cfRule>
    <cfRule type="expression" dxfId="21" priority="27">
      <formula>#REF!="A1"</formula>
    </cfRule>
  </conditionalFormatting>
  <conditionalFormatting sqref="D16">
    <cfRule type="expression" dxfId="20" priority="10">
      <formula>#REF!="A9"</formula>
    </cfRule>
    <cfRule type="expression" dxfId="19" priority="11">
      <formula>#REF!="A8"</formula>
    </cfRule>
    <cfRule type="expression" dxfId="18" priority="12">
      <formula>#REF!="A7"</formula>
    </cfRule>
    <cfRule type="expression" dxfId="17" priority="13">
      <formula>#REF!="A6"</formula>
    </cfRule>
    <cfRule type="expression" dxfId="16" priority="14">
      <formula>#REF!="A5"</formula>
    </cfRule>
    <cfRule type="expression" dxfId="15" priority="15">
      <formula>#REF!="A4"</formula>
    </cfRule>
    <cfRule type="expression" dxfId="14" priority="16">
      <formula>#REF!="A3"</formula>
    </cfRule>
    <cfRule type="expression" dxfId="13" priority="17">
      <formula>#REF!="A2"</formula>
    </cfRule>
    <cfRule type="expression" dxfId="12" priority="18">
      <formula>#REF!="A1"</formula>
    </cfRule>
  </conditionalFormatting>
  <conditionalFormatting sqref="C16">
    <cfRule type="expression" dxfId="11" priority="1">
      <formula>#REF!="A9"</formula>
    </cfRule>
    <cfRule type="expression" dxfId="10" priority="2">
      <formula>#REF!="A8"</formula>
    </cfRule>
    <cfRule type="expression" dxfId="9" priority="3">
      <formula>#REF!="A7"</formula>
    </cfRule>
    <cfRule type="expression" dxfId="8" priority="4">
      <formula>#REF!="A6"</formula>
    </cfRule>
    <cfRule type="expression" dxfId="7" priority="5">
      <formula>#REF!="A5"</formula>
    </cfRule>
    <cfRule type="expression" dxfId="6" priority="6">
      <formula>#REF!="A4"</formula>
    </cfRule>
    <cfRule type="expression" dxfId="5" priority="7">
      <formula>#REF!="A3"</formula>
    </cfRule>
    <cfRule type="expression" dxfId="4" priority="8">
      <formula>#REF!="A2"</formula>
    </cfRule>
    <cfRule type="expression" dxfId="3" priority="9">
      <formula>#REF!="A1"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78" zoomScaleNormal="178" workbookViewId="0">
      <selection activeCell="C20" sqref="C20"/>
    </sheetView>
  </sheetViews>
  <sheetFormatPr baseColWidth="10" defaultColWidth="11.42578125" defaultRowHeight="9"/>
  <cols>
    <col min="1" max="1" width="15" style="1" customWidth="1"/>
    <col min="2" max="2" width="7" style="1" customWidth="1"/>
    <col min="3" max="3" width="9.85546875" style="1" customWidth="1"/>
    <col min="4" max="4" width="6.7109375" style="1" customWidth="1"/>
    <col min="5" max="5" width="38" style="1" customWidth="1"/>
    <col min="6" max="7" width="12" style="1" bestFit="1" customWidth="1"/>
    <col min="8" max="8" width="12.42578125" style="1" bestFit="1" customWidth="1"/>
    <col min="9" max="16384" width="11.42578125" style="1"/>
  </cols>
  <sheetData>
    <row r="1" spans="1:6">
      <c r="A1" s="7"/>
      <c r="B1" s="7"/>
      <c r="C1" s="7"/>
      <c r="D1" s="7"/>
      <c r="E1" s="7"/>
      <c r="F1" s="7"/>
    </row>
    <row r="2" spans="1:6">
      <c r="A2" s="167" t="s">
        <v>0</v>
      </c>
      <c r="B2" s="167"/>
      <c r="C2" s="167"/>
      <c r="D2" s="167"/>
      <c r="E2" s="167"/>
      <c r="F2" s="167"/>
    </row>
    <row r="3" spans="1:6">
      <c r="A3" s="167" t="s">
        <v>1</v>
      </c>
      <c r="B3" s="167"/>
      <c r="C3" s="167"/>
      <c r="D3" s="167"/>
      <c r="E3" s="167"/>
      <c r="F3" s="167"/>
    </row>
    <row r="4" spans="1:6">
      <c r="A4" s="167" t="s">
        <v>148</v>
      </c>
      <c r="B4" s="167"/>
      <c r="C4" s="167"/>
      <c r="D4" s="167"/>
      <c r="E4" s="167"/>
      <c r="F4" s="167"/>
    </row>
    <row r="5" spans="1:6">
      <c r="A5" s="7"/>
      <c r="B5" s="7"/>
      <c r="C5" s="7"/>
      <c r="D5" s="7"/>
      <c r="E5" s="7"/>
      <c r="F5" s="7"/>
    </row>
    <row r="6" spans="1:6" ht="9.75" thickBot="1">
      <c r="A6" s="7"/>
      <c r="B6" s="7"/>
      <c r="C6" s="7"/>
      <c r="D6" s="7"/>
      <c r="E6" s="7"/>
      <c r="F6" s="7"/>
    </row>
    <row r="7" spans="1:6" ht="27.75" thickBot="1">
      <c r="A7" s="50" t="s">
        <v>3</v>
      </c>
      <c r="B7" s="51" t="s">
        <v>4</v>
      </c>
      <c r="C7" s="51" t="s">
        <v>5</v>
      </c>
      <c r="D7" s="51" t="s">
        <v>6</v>
      </c>
      <c r="E7" s="52" t="s">
        <v>7</v>
      </c>
      <c r="F7" s="53" t="s">
        <v>103</v>
      </c>
    </row>
    <row r="8" spans="1:6">
      <c r="A8" s="54">
        <v>2</v>
      </c>
      <c r="B8" s="55"/>
      <c r="C8" s="55"/>
      <c r="D8" s="55"/>
      <c r="E8" s="56" t="s">
        <v>104</v>
      </c>
      <c r="F8" s="57">
        <f>F9</f>
        <v>7000000000</v>
      </c>
    </row>
    <row r="9" spans="1:6">
      <c r="A9" s="58" t="s">
        <v>105</v>
      </c>
      <c r="B9" s="59"/>
      <c r="C9" s="59"/>
      <c r="D9" s="59"/>
      <c r="E9" s="60" t="s">
        <v>106</v>
      </c>
      <c r="F9" s="61">
        <f>F10</f>
        <v>7000000000</v>
      </c>
    </row>
    <row r="10" spans="1:6">
      <c r="A10" s="58" t="s">
        <v>107</v>
      </c>
      <c r="B10" s="59"/>
      <c r="C10" s="59"/>
      <c r="D10" s="59"/>
      <c r="E10" s="60" t="s">
        <v>108</v>
      </c>
      <c r="F10" s="61">
        <f>F11</f>
        <v>7000000000</v>
      </c>
    </row>
    <row r="11" spans="1:6">
      <c r="A11" s="58" t="s">
        <v>109</v>
      </c>
      <c r="B11" s="59"/>
      <c r="C11" s="59"/>
      <c r="D11" s="59"/>
      <c r="E11" s="60" t="s">
        <v>110</v>
      </c>
      <c r="F11" s="61">
        <f>F12</f>
        <v>7000000000</v>
      </c>
    </row>
    <row r="12" spans="1:6" ht="9.75" thickBot="1">
      <c r="A12" s="62" t="s">
        <v>111</v>
      </c>
      <c r="B12" s="63" t="s">
        <v>112</v>
      </c>
      <c r="C12" s="63" t="s">
        <v>113</v>
      </c>
      <c r="D12" s="63" t="s">
        <v>24</v>
      </c>
      <c r="E12" s="64" t="s">
        <v>114</v>
      </c>
      <c r="F12" s="65">
        <v>7000000000</v>
      </c>
    </row>
    <row r="13" spans="1:6" ht="9.75" thickBot="1">
      <c r="A13" s="168" t="s">
        <v>115</v>
      </c>
      <c r="B13" s="169"/>
      <c r="C13" s="169"/>
      <c r="D13" s="169"/>
      <c r="E13" s="170"/>
      <c r="F13" s="66">
        <f>F8</f>
        <v>7000000000</v>
      </c>
    </row>
    <row r="14" spans="1:6">
      <c r="A14" s="7"/>
      <c r="B14" s="7"/>
      <c r="C14" s="7"/>
      <c r="D14" s="7"/>
      <c r="E14" s="7"/>
      <c r="F14" s="7"/>
    </row>
    <row r="15" spans="1:6">
      <c r="A15" s="67" t="s">
        <v>299</v>
      </c>
      <c r="B15" s="7"/>
      <c r="C15" s="7"/>
      <c r="D15" s="7"/>
      <c r="E15" s="7"/>
      <c r="F15" s="7"/>
    </row>
  </sheetData>
  <mergeCells count="4">
    <mergeCell ref="A2:F2"/>
    <mergeCell ref="A3:F3"/>
    <mergeCell ref="A4:F4"/>
    <mergeCell ref="A13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baseColWidth="10" defaultRowHeight="15"/>
  <cols>
    <col min="1" max="1" width="6.42578125" bestFit="1" customWidth="1"/>
    <col min="2" max="2" width="9.85546875" bestFit="1" customWidth="1"/>
    <col min="3" max="3" width="8.42578125" bestFit="1" customWidth="1"/>
    <col min="4" max="4" width="17.85546875" customWidth="1"/>
    <col min="5" max="6" width="4.42578125" bestFit="1" customWidth="1"/>
    <col min="7" max="8" width="6.140625" bestFit="1" customWidth="1"/>
    <col min="9" max="9" width="42.85546875" customWidth="1"/>
    <col min="10" max="10" width="6.140625" hidden="1" customWidth="1"/>
    <col min="11" max="11" width="7.85546875" hidden="1" customWidth="1"/>
    <col min="12" max="12" width="6.140625" hidden="1" customWidth="1"/>
    <col min="13" max="13" width="13.7109375" customWidth="1"/>
    <col min="14" max="14" width="24.28515625" customWidth="1"/>
  </cols>
  <sheetData>
    <row r="1" spans="1:14">
      <c r="A1" s="68" t="s">
        <v>308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 s="171" t="s">
        <v>146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>
      <c r="A4" s="171" t="s">
        <v>147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ht="15.75" thickBo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ht="57.75" customHeight="1" thickBot="1">
      <c r="A6" s="70" t="s">
        <v>3</v>
      </c>
      <c r="B6" s="71" t="s">
        <v>116</v>
      </c>
      <c r="C6" s="71" t="s">
        <v>4</v>
      </c>
      <c r="D6" s="72" t="s">
        <v>5</v>
      </c>
      <c r="E6" s="73" t="s">
        <v>6</v>
      </c>
      <c r="F6" s="73" t="s">
        <v>117</v>
      </c>
      <c r="G6" s="73" t="s">
        <v>118</v>
      </c>
      <c r="H6" s="73" t="s">
        <v>119</v>
      </c>
      <c r="I6" s="71" t="s">
        <v>7</v>
      </c>
      <c r="J6" s="73" t="s">
        <v>120</v>
      </c>
      <c r="K6" s="73" t="s">
        <v>121</v>
      </c>
      <c r="L6" s="74" t="s">
        <v>122</v>
      </c>
      <c r="M6" s="75" t="s">
        <v>123</v>
      </c>
      <c r="N6" s="76" t="s">
        <v>8</v>
      </c>
    </row>
    <row r="7" spans="1:14" ht="18">
      <c r="A7" s="77"/>
      <c r="B7" s="78" t="s">
        <v>124</v>
      </c>
      <c r="C7" s="79" t="s">
        <v>124</v>
      </c>
      <c r="D7" s="80" t="s">
        <v>124</v>
      </c>
      <c r="E7" s="81" t="s">
        <v>124</v>
      </c>
      <c r="F7" s="82"/>
      <c r="G7" s="83"/>
      <c r="H7" s="83"/>
      <c r="I7" s="84" t="s">
        <v>125</v>
      </c>
      <c r="J7" s="85"/>
      <c r="K7" s="85"/>
      <c r="L7" s="86"/>
      <c r="M7" s="86"/>
      <c r="N7" s="87">
        <f>+N8</f>
        <v>40750000000</v>
      </c>
    </row>
    <row r="8" spans="1:14">
      <c r="A8" s="88"/>
      <c r="B8" s="89" t="s">
        <v>124</v>
      </c>
      <c r="C8" s="90" t="s">
        <v>124</v>
      </c>
      <c r="D8" s="89">
        <v>41</v>
      </c>
      <c r="E8" s="91" t="s">
        <v>124</v>
      </c>
      <c r="F8" s="92"/>
      <c r="G8" s="93"/>
      <c r="H8" s="93"/>
      <c r="I8" s="94" t="s">
        <v>126</v>
      </c>
      <c r="J8" s="95"/>
      <c r="K8" s="95"/>
      <c r="L8" s="96"/>
      <c r="M8" s="96"/>
      <c r="N8" s="97">
        <f>+N9+N17</f>
        <v>40750000000</v>
      </c>
    </row>
    <row r="9" spans="1:14" ht="27">
      <c r="A9" s="98"/>
      <c r="B9" s="89" t="s">
        <v>124</v>
      </c>
      <c r="C9" s="90" t="s">
        <v>124</v>
      </c>
      <c r="D9" s="99" t="s">
        <v>127</v>
      </c>
      <c r="E9" s="91" t="s">
        <v>124</v>
      </c>
      <c r="F9" s="92"/>
      <c r="G9" s="93"/>
      <c r="H9" s="93"/>
      <c r="I9" s="94" t="s">
        <v>128</v>
      </c>
      <c r="J9" s="95"/>
      <c r="K9" s="95"/>
      <c r="L9" s="96"/>
      <c r="M9" s="96"/>
      <c r="N9" s="97">
        <f>+N10+N14</f>
        <v>21250000000</v>
      </c>
    </row>
    <row r="10" spans="1:14" ht="35.25">
      <c r="A10" s="100" t="s">
        <v>124</v>
      </c>
      <c r="B10" s="101" t="s">
        <v>124</v>
      </c>
      <c r="C10" s="102" t="s">
        <v>124</v>
      </c>
      <c r="D10" s="103" t="s">
        <v>124</v>
      </c>
      <c r="E10" s="104" t="s">
        <v>124</v>
      </c>
      <c r="F10" s="105"/>
      <c r="G10" s="106">
        <v>130</v>
      </c>
      <c r="H10" s="106" t="s">
        <v>117</v>
      </c>
      <c r="I10" s="107" t="s">
        <v>300</v>
      </c>
      <c r="J10" s="104">
        <v>790</v>
      </c>
      <c r="K10" s="108" t="s">
        <v>129</v>
      </c>
      <c r="L10" s="108">
        <v>880.67</v>
      </c>
      <c r="M10" s="108">
        <v>790</v>
      </c>
      <c r="N10" s="97">
        <f>+N11</f>
        <v>19200000000</v>
      </c>
    </row>
    <row r="11" spans="1:14" ht="18">
      <c r="A11" s="100" t="s">
        <v>124</v>
      </c>
      <c r="B11" s="101" t="s">
        <v>124</v>
      </c>
      <c r="C11" s="102" t="s">
        <v>124</v>
      </c>
      <c r="D11" s="109" t="s">
        <v>130</v>
      </c>
      <c r="E11" s="104" t="s">
        <v>124</v>
      </c>
      <c r="F11" s="105"/>
      <c r="G11" s="106"/>
      <c r="H11" s="106"/>
      <c r="I11" s="107" t="s">
        <v>301</v>
      </c>
      <c r="J11" s="104"/>
      <c r="K11" s="108"/>
      <c r="L11" s="108"/>
      <c r="M11" s="108"/>
      <c r="N11" s="110">
        <f>+N12+N13</f>
        <v>19200000000</v>
      </c>
    </row>
    <row r="12" spans="1:14" ht="23.25">
      <c r="A12" s="100" t="s">
        <v>131</v>
      </c>
      <c r="B12" s="101" t="s">
        <v>132</v>
      </c>
      <c r="C12" s="102" t="s">
        <v>133</v>
      </c>
      <c r="D12" s="103" t="s">
        <v>134</v>
      </c>
      <c r="E12" s="104" t="s">
        <v>78</v>
      </c>
      <c r="F12" s="105" t="s">
        <v>135</v>
      </c>
      <c r="G12" s="106"/>
      <c r="H12" s="106"/>
      <c r="I12" s="107" t="s">
        <v>302</v>
      </c>
      <c r="J12" s="104"/>
      <c r="K12" s="108"/>
      <c r="L12" s="108"/>
      <c r="M12" s="108"/>
      <c r="N12" s="110">
        <v>1610000000</v>
      </c>
    </row>
    <row r="13" spans="1:14" ht="24.75">
      <c r="A13" s="100" t="s">
        <v>131</v>
      </c>
      <c r="B13" s="101" t="s">
        <v>132</v>
      </c>
      <c r="C13" s="102" t="s">
        <v>133</v>
      </c>
      <c r="D13" s="103" t="s">
        <v>134</v>
      </c>
      <c r="E13" s="104" t="s">
        <v>24</v>
      </c>
      <c r="F13" s="105" t="s">
        <v>135</v>
      </c>
      <c r="G13" s="106"/>
      <c r="H13" s="106"/>
      <c r="I13" s="107" t="s">
        <v>302</v>
      </c>
      <c r="J13" s="104"/>
      <c r="K13" s="108"/>
      <c r="L13" s="108"/>
      <c r="M13" s="108"/>
      <c r="N13" s="110">
        <v>17590000000</v>
      </c>
    </row>
    <row r="14" spans="1:14" ht="35.25">
      <c r="A14" s="100" t="s">
        <v>124</v>
      </c>
      <c r="B14" s="101" t="s">
        <v>124</v>
      </c>
      <c r="C14" s="102" t="s">
        <v>124</v>
      </c>
      <c r="D14" s="103" t="s">
        <v>124</v>
      </c>
      <c r="E14" s="104" t="s">
        <v>124</v>
      </c>
      <c r="F14" s="105"/>
      <c r="G14" s="106">
        <v>141</v>
      </c>
      <c r="H14" s="106" t="s">
        <v>117</v>
      </c>
      <c r="I14" s="107" t="s">
        <v>303</v>
      </c>
      <c r="J14" s="104">
        <v>200</v>
      </c>
      <c r="K14" s="108" t="s">
        <v>129</v>
      </c>
      <c r="L14" s="108">
        <v>0</v>
      </c>
      <c r="M14" s="108">
        <v>150</v>
      </c>
      <c r="N14" s="97">
        <f>+N15</f>
        <v>2050000000</v>
      </c>
    </row>
    <row r="15" spans="1:14" ht="27">
      <c r="A15" s="100" t="s">
        <v>124</v>
      </c>
      <c r="B15" s="101" t="s">
        <v>124</v>
      </c>
      <c r="C15" s="102" t="s">
        <v>124</v>
      </c>
      <c r="D15" s="109" t="s">
        <v>136</v>
      </c>
      <c r="E15" s="104" t="s">
        <v>124</v>
      </c>
      <c r="F15" s="105"/>
      <c r="G15" s="106"/>
      <c r="H15" s="106"/>
      <c r="I15" s="107" t="s">
        <v>304</v>
      </c>
      <c r="J15" s="104"/>
      <c r="K15" s="108"/>
      <c r="L15" s="108"/>
      <c r="M15" s="108"/>
      <c r="N15" s="110">
        <f>+N16</f>
        <v>2050000000</v>
      </c>
    </row>
    <row r="16" spans="1:14" ht="24.75">
      <c r="A16" s="100" t="s">
        <v>131</v>
      </c>
      <c r="B16" s="101" t="s">
        <v>132</v>
      </c>
      <c r="C16" s="102" t="s">
        <v>137</v>
      </c>
      <c r="D16" s="103" t="s">
        <v>138</v>
      </c>
      <c r="E16" s="104" t="s">
        <v>24</v>
      </c>
      <c r="F16" s="105" t="s">
        <v>135</v>
      </c>
      <c r="G16" s="106"/>
      <c r="H16" s="106"/>
      <c r="I16" s="107" t="s">
        <v>302</v>
      </c>
      <c r="J16" s="104"/>
      <c r="K16" s="108"/>
      <c r="L16" s="108"/>
      <c r="M16" s="108"/>
      <c r="N16" s="110">
        <v>2050000000</v>
      </c>
    </row>
    <row r="17" spans="1:14" ht="27">
      <c r="A17" s="98"/>
      <c r="B17" s="101" t="s">
        <v>124</v>
      </c>
      <c r="C17" s="102" t="s">
        <v>124</v>
      </c>
      <c r="D17" s="99" t="s">
        <v>139</v>
      </c>
      <c r="E17" s="104" t="s">
        <v>124</v>
      </c>
      <c r="F17" s="105"/>
      <c r="G17" s="106"/>
      <c r="H17" s="106"/>
      <c r="I17" s="94" t="s">
        <v>140</v>
      </c>
      <c r="J17" s="104"/>
      <c r="K17" s="108"/>
      <c r="L17" s="108"/>
      <c r="M17" s="108"/>
      <c r="N17" s="97">
        <f>+N18</f>
        <v>19500000000</v>
      </c>
    </row>
    <row r="18" spans="1:14" ht="35.25">
      <c r="A18" s="100" t="s">
        <v>124</v>
      </c>
      <c r="B18" s="101" t="s">
        <v>124</v>
      </c>
      <c r="C18" s="102" t="s">
        <v>124</v>
      </c>
      <c r="D18" s="103" t="s">
        <v>124</v>
      </c>
      <c r="E18" s="104" t="s">
        <v>124</v>
      </c>
      <c r="F18" s="105"/>
      <c r="G18" s="106">
        <v>165</v>
      </c>
      <c r="H18" s="106" t="s">
        <v>117</v>
      </c>
      <c r="I18" s="107" t="s">
        <v>305</v>
      </c>
      <c r="J18" s="104">
        <v>650</v>
      </c>
      <c r="K18" s="108" t="s">
        <v>129</v>
      </c>
      <c r="L18" s="108">
        <v>1073.33</v>
      </c>
      <c r="M18" s="108">
        <v>650</v>
      </c>
      <c r="N18" s="97">
        <f>+N19</f>
        <v>19500000000</v>
      </c>
    </row>
    <row r="19" spans="1:14" ht="27">
      <c r="A19" s="100" t="s">
        <v>124</v>
      </c>
      <c r="B19" s="101" t="s">
        <v>124</v>
      </c>
      <c r="C19" s="102" t="s">
        <v>124</v>
      </c>
      <c r="D19" s="109" t="s">
        <v>141</v>
      </c>
      <c r="E19" s="104" t="s">
        <v>124</v>
      </c>
      <c r="F19" s="105"/>
      <c r="G19" s="106"/>
      <c r="H19" s="106"/>
      <c r="I19" s="107" t="s">
        <v>306</v>
      </c>
      <c r="J19" s="104"/>
      <c r="K19" s="108"/>
      <c r="L19" s="108"/>
      <c r="M19" s="108"/>
      <c r="N19" s="110">
        <f>+N20+N21</f>
        <v>19500000000</v>
      </c>
    </row>
    <row r="20" spans="1:14" ht="23.25">
      <c r="A20" s="100" t="s">
        <v>131</v>
      </c>
      <c r="B20" s="101" t="s">
        <v>132</v>
      </c>
      <c r="C20" s="102" t="s">
        <v>142</v>
      </c>
      <c r="D20" s="103" t="s">
        <v>143</v>
      </c>
      <c r="E20" s="104" t="s">
        <v>78</v>
      </c>
      <c r="F20" s="105" t="s">
        <v>144</v>
      </c>
      <c r="G20" s="106"/>
      <c r="H20" s="106"/>
      <c r="I20" s="107" t="s">
        <v>307</v>
      </c>
      <c r="J20" s="104"/>
      <c r="K20" s="108"/>
      <c r="L20" s="108"/>
      <c r="M20" s="108"/>
      <c r="N20" s="110">
        <v>3787000000</v>
      </c>
    </row>
    <row r="21" spans="1:14" ht="25.5" thickBot="1">
      <c r="A21" s="111" t="s">
        <v>131</v>
      </c>
      <c r="B21" s="112" t="s">
        <v>132</v>
      </c>
      <c r="C21" s="113" t="s">
        <v>142</v>
      </c>
      <c r="D21" s="114" t="s">
        <v>143</v>
      </c>
      <c r="E21" s="115" t="s">
        <v>24</v>
      </c>
      <c r="F21" s="116" t="s">
        <v>144</v>
      </c>
      <c r="G21" s="117"/>
      <c r="H21" s="117"/>
      <c r="I21" s="118" t="s">
        <v>307</v>
      </c>
      <c r="J21" s="115"/>
      <c r="K21" s="119"/>
      <c r="L21" s="119"/>
      <c r="M21" s="119"/>
      <c r="N21" s="120">
        <v>15713000000</v>
      </c>
    </row>
    <row r="22" spans="1:14" ht="15.75" thickBot="1">
      <c r="A22" s="172" t="s">
        <v>145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21">
        <f>+N7</f>
        <v>40750000000</v>
      </c>
    </row>
    <row r="23" spans="1:14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1:14">
      <c r="A24" s="122" t="s">
        <v>299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</row>
  </sheetData>
  <mergeCells count="4">
    <mergeCell ref="A2:N2"/>
    <mergeCell ref="A3:N3"/>
    <mergeCell ref="A4:N4"/>
    <mergeCell ref="A22:M22"/>
  </mergeCells>
  <conditionalFormatting sqref="N7:N21">
    <cfRule type="expression" dxfId="2" priority="3">
      <formula>LEN(#REF!)&lt;=12</formula>
    </cfRule>
  </conditionalFormatting>
  <conditionalFormatting sqref="F6:H6 N6 A6:B6">
    <cfRule type="expression" dxfId="1" priority="2">
      <formula>LEN(#REF!)&lt;=12</formula>
    </cfRule>
  </conditionalFormatting>
  <conditionalFormatting sqref="I6">
    <cfRule type="expression" dxfId="0" priority="1">
      <formula>LEN(#REF!)&lt;=12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INGRESOS 2023</vt:lpstr>
      <vt:lpstr>GATOS FUNCIONAMIENTO</vt:lpstr>
      <vt:lpstr>COMERCIAL</vt:lpstr>
      <vt:lpstr>INVERSION</vt:lpstr>
      <vt:lpstr>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Ramos Quintero</dc:creator>
  <cp:lastModifiedBy>Maria Ines Boton Macana</cp:lastModifiedBy>
  <dcterms:created xsi:type="dcterms:W3CDTF">2022-12-14T14:03:08Z</dcterms:created>
  <dcterms:modified xsi:type="dcterms:W3CDTF">2023-01-31T21:37:50Z</dcterms:modified>
</cp:coreProperties>
</file>