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boton-bc\Desktop\Publiccion Web\Archivos-2024\Presupuesto\"/>
    </mc:Choice>
  </mc:AlternateContent>
  <bookViews>
    <workbookView xWindow="0" yWindow="60" windowWidth="20490" windowHeight="7695"/>
  </bookViews>
  <sheets>
    <sheet name="1207" sheetId="1" r:id="rId1"/>
  </sheets>
  <definedNames>
    <definedName name="_xlnm._FilterDatabase" localSheetId="0" hidden="1">'1207'!$A$4:$F$25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3" i="1" l="1"/>
  <c r="F102" i="1" s="1"/>
  <c r="F101" i="1" s="1"/>
  <c r="F100" i="1" s="1"/>
  <c r="F105" i="1" s="1"/>
  <c r="N91" i="1" l="1"/>
  <c r="F73" i="1"/>
  <c r="F24" i="1" l="1"/>
  <c r="F22" i="1"/>
  <c r="F20" i="1"/>
  <c r="F15" i="1" l="1"/>
  <c r="F14" i="1" s="1"/>
  <c r="F19" i="1" l="1"/>
  <c r="F18" i="1" s="1"/>
  <c r="F17" i="1" s="1"/>
  <c r="F9" i="1" l="1"/>
  <c r="F12" i="1"/>
  <c r="F8" i="1" l="1"/>
  <c r="F7" i="1" s="1"/>
  <c r="F6" i="1" s="1"/>
  <c r="F5" i="1" s="1"/>
  <c r="F26" i="1" l="1"/>
  <c r="F27" i="1" s="1"/>
  <c r="F30" i="1" s="1"/>
</calcChain>
</file>

<file path=xl/sharedStrings.xml><?xml version="1.0" encoding="utf-8"?>
<sst xmlns="http://schemas.openxmlformats.org/spreadsheetml/2006/main" count="274" uniqueCount="183">
  <si>
    <t>INGRESOS</t>
  </si>
  <si>
    <t xml:space="preserve">INGRESOS CORRIENTES                              </t>
  </si>
  <si>
    <t xml:space="preserve">INGRESOS NO TRIBUTARIOS                             </t>
  </si>
  <si>
    <t>Venta de bienes y servicios</t>
  </si>
  <si>
    <t>Servicios financieros y servicios conexos, servicios inmobiliarios y servicios de leasing</t>
  </si>
  <si>
    <t>Servicios para la comunidad, sociales y personales</t>
  </si>
  <si>
    <t>Transferencias corrientes</t>
  </si>
  <si>
    <t>Transferencias de otras entidades del gobierno general</t>
  </si>
  <si>
    <t>RECURSOS DE CAPITAL</t>
  </si>
  <si>
    <t>Código</t>
  </si>
  <si>
    <t>Nombre de cuenta</t>
  </si>
  <si>
    <t>Fondo</t>
  </si>
  <si>
    <t>Área Funcional</t>
  </si>
  <si>
    <t>Programa de financiación</t>
  </si>
  <si>
    <t>1.1</t>
  </si>
  <si>
    <t>1.1.02</t>
  </si>
  <si>
    <t>1.1.02.05</t>
  </si>
  <si>
    <t>1.1.02.05.001</t>
  </si>
  <si>
    <t>Ventas de establecimientos de mercado</t>
  </si>
  <si>
    <t>1.1.02.05.001.07</t>
  </si>
  <si>
    <t>1.1.02.05.001.09</t>
  </si>
  <si>
    <t>1.1.02.06</t>
  </si>
  <si>
    <t>1.1.02.06.006</t>
  </si>
  <si>
    <t>1.2</t>
  </si>
  <si>
    <t>1.2.05</t>
  </si>
  <si>
    <t>1.1.02.05.002</t>
  </si>
  <si>
    <t>Ventas incidentales de establecimientos no de mercado</t>
  </si>
  <si>
    <t>999999</t>
  </si>
  <si>
    <t>1-0300</t>
  </si>
  <si>
    <t>99999</t>
  </si>
  <si>
    <t>BENEFICENCIA DE CUNDINAMARCA</t>
  </si>
  <si>
    <t>Disposición de activos</t>
  </si>
  <si>
    <t>1.2.01</t>
  </si>
  <si>
    <t>1.2.09</t>
  </si>
  <si>
    <t>1.1.02.06.006.06</t>
  </si>
  <si>
    <t>TOTAL RECURSOS PROPIOS</t>
  </si>
  <si>
    <t>TOTAL INGRESOS BENECICENCIA DE CUNDINAMARCA</t>
  </si>
  <si>
    <t>TOTAL APORTES DEL DEPARTAMENTO GASTOS DE FUNCIONAMIENTO</t>
  </si>
  <si>
    <t>TOTAL APORTES DEL DEPARTAMENTO GASTOS DE INVERSIÓN</t>
  </si>
  <si>
    <t>1-0100</t>
  </si>
  <si>
    <t>PRESUPUESTO INGRESOS VIGENCIA 2024</t>
  </si>
  <si>
    <t>1.1.02.05.002.09</t>
  </si>
  <si>
    <t>1.2.01.02</t>
  </si>
  <si>
    <t>Disposición de activos no financieros</t>
  </si>
  <si>
    <t>1.2.01.02.001</t>
  </si>
  <si>
    <t>Disposición de activos fijos</t>
  </si>
  <si>
    <t>1.2.01.02.001.01</t>
  </si>
  <si>
    <t>Disposición de edificaciones y estructuras</t>
  </si>
  <si>
    <t>Presupuesto vigencia 2024</t>
  </si>
  <si>
    <t>Otras unidades de gobierno</t>
  </si>
  <si>
    <t>TOTAL PRESUPUESTO DE INGRESOS</t>
  </si>
  <si>
    <t>Rendimientos financieros</t>
  </si>
  <si>
    <t>1.12.05.02</t>
  </si>
  <si>
    <t>Recuperación de Cartera prestamos</t>
  </si>
  <si>
    <t>1.2.09.02</t>
  </si>
  <si>
    <t>De otras entidades del gobierno</t>
  </si>
  <si>
    <t>Depósitos</t>
  </si>
  <si>
    <t>SECCION PRESUPUESTAL 1207</t>
  </si>
  <si>
    <t>DISTRIBUCIÓN DE LOS GASTOS DE FUNCIONAMIENTO</t>
  </si>
  <si>
    <t>Programa Presupuestario</t>
  </si>
  <si>
    <t>Nombre Cuenta</t>
  </si>
  <si>
    <t>Presupuesto Vigencia 2024</t>
  </si>
  <si>
    <t>2.1</t>
  </si>
  <si>
    <t>Funcionamiento</t>
  </si>
  <si>
    <t>2.1.2</t>
  </si>
  <si>
    <t>Adquisición de bienes y servicios</t>
  </si>
  <si>
    <t>2.1.2.01</t>
  </si>
  <si>
    <t>Adquisición de activos no financieros</t>
  </si>
  <si>
    <t>2.1.2.01.01</t>
  </si>
  <si>
    <t>Activos fijos</t>
  </si>
  <si>
    <t>2.1.2.01.01.003</t>
  </si>
  <si>
    <t>Maquinaria y equipo</t>
  </si>
  <si>
    <t>2.1.2.01.01.003.03</t>
  </si>
  <si>
    <t>Maquinaria de oficina, contabilidad e informática</t>
  </si>
  <si>
    <t>2.1.2.01.01.003.03.02</t>
  </si>
  <si>
    <t>9/999/CC</t>
  </si>
  <si>
    <t>Maquinaria de informática y sus partes, piezas y accesorios</t>
  </si>
  <si>
    <t>2.1.2.01.01.003.07</t>
  </si>
  <si>
    <t>Equipo de transporte</t>
  </si>
  <si>
    <t>2.1.2.01.01.003.07.01</t>
  </si>
  <si>
    <t>Vehículos automotores, remolques y semirremolques; y sus partes, piezas y accesorios</t>
  </si>
  <si>
    <t>2.1.2.02</t>
  </si>
  <si>
    <t>Adquisiciones diferentes de activos</t>
  </si>
  <si>
    <t>2.1.2.02.01</t>
  </si>
  <si>
    <t>Materiales y suministros</t>
  </si>
  <si>
    <t>2.1.2.02.01.001</t>
  </si>
  <si>
    <t>Minerales; electricidad, gas y agua</t>
  </si>
  <si>
    <t>2.1.2.02.01.003</t>
  </si>
  <si>
    <t>Otros bienes transportables (excepto productos metálicos, maquinaria y equipo)</t>
  </si>
  <si>
    <t>2.1.2.02.02</t>
  </si>
  <si>
    <t>Adquisición de servicios</t>
  </si>
  <si>
    <t>2.1.2.02.02.006</t>
  </si>
  <si>
    <t>Comercio y distribución; alojamiento; servicios de suministro de comidas y bebidas; servicios de transporte; y servicios de distribución de electricidad, gas y agua</t>
  </si>
  <si>
    <t>2.1.2.02.02.007</t>
  </si>
  <si>
    <t>Servicios financieros y servicios conexos; servicios inmobiliarios; y servicios de arrendamiento y leasing</t>
  </si>
  <si>
    <t>2.1.2.02.02.008</t>
  </si>
  <si>
    <t xml:space="preserve">Servicios prestados a las empresas y servicios de producción </t>
  </si>
  <si>
    <t>2.1.2.02.02.009</t>
  </si>
  <si>
    <t>2.1.2.02.02.010</t>
  </si>
  <si>
    <t>Viáticos de los funcionarios en comisión</t>
  </si>
  <si>
    <t>2.1.3</t>
  </si>
  <si>
    <t>2.1.3.05</t>
  </si>
  <si>
    <t>A entidades del gobierno</t>
  </si>
  <si>
    <t>2.1.3.05.09</t>
  </si>
  <si>
    <t>A otras entidades del gobierno general</t>
  </si>
  <si>
    <t>2.1.3.05.09.054</t>
  </si>
  <si>
    <t>A establecimientos públicos y unidades administrativas especiales</t>
  </si>
  <si>
    <t>2.1.3.13</t>
  </si>
  <si>
    <t>Sentencias y conciliaciones</t>
  </si>
  <si>
    <t>2.1.3.13.01</t>
  </si>
  <si>
    <t>Fallos nacionales</t>
  </si>
  <si>
    <t>2.1.3.13.01.001</t>
  </si>
  <si>
    <t>Sentencias</t>
  </si>
  <si>
    <t>2.1.8</t>
  </si>
  <si>
    <t>Gastos por tributos, tasas, contribuciones, multas, sanciones e intereses de mora</t>
  </si>
  <si>
    <t>2.1.8.01</t>
  </si>
  <si>
    <t>Impuestos</t>
  </si>
  <si>
    <t>2.1.8.01.52</t>
  </si>
  <si>
    <t>Impuesto predial unificado</t>
  </si>
  <si>
    <t>2.1.8.03</t>
  </si>
  <si>
    <t>Tasas y derechos administrativos</t>
  </si>
  <si>
    <t>2.1.8.04</t>
  </si>
  <si>
    <t>Contribuciones</t>
  </si>
  <si>
    <t>2.1.8.04.01</t>
  </si>
  <si>
    <t>Cuota de fiscalización y auditaje</t>
  </si>
  <si>
    <t>2.1.8.04.03</t>
  </si>
  <si>
    <t>Contribución de valorización</t>
  </si>
  <si>
    <t>2.1.8.05</t>
  </si>
  <si>
    <t>Multas, sanciones e intereses de mora</t>
  </si>
  <si>
    <t>2.1.8.05.01</t>
  </si>
  <si>
    <t>Multas y sanciones</t>
  </si>
  <si>
    <t>2.1.8.05.01.004</t>
  </si>
  <si>
    <t>Sanciones administrativas</t>
  </si>
  <si>
    <t>TOTAL PRESUPUESTO DE GASTOS DE FUNCIONAMIENTO</t>
  </si>
  <si>
    <t>GASTOS DE INVERSIÓN</t>
  </si>
  <si>
    <t>Descripción</t>
  </si>
  <si>
    <t>Área funcional</t>
  </si>
  <si>
    <t>Programa Presupuestario (SPC+PRODUCTO)</t>
  </si>
  <si>
    <t>Producto</t>
  </si>
  <si>
    <t>Código meta</t>
  </si>
  <si>
    <t>Tipo de Meta</t>
  </si>
  <si>
    <t>Concepto</t>
  </si>
  <si>
    <t>Meta Cuatrienio</t>
  </si>
  <si>
    <t>Unidad de Medida</t>
  </si>
  <si>
    <t>Meta Acumulada</t>
  </si>
  <si>
    <t>Meta Vigencia</t>
  </si>
  <si>
    <t>GASTOS DE INVERSIÓN - CUNDINAMARCA, REGIÓN QUE PROGRESA</t>
  </si>
  <si>
    <t>41</t>
  </si>
  <si>
    <t>SECTOR - INCLUSIÓN SOCIAL Y RECONCILIACIÓN</t>
  </si>
  <si>
    <t>03</t>
  </si>
  <si>
    <t>PROGRAMA - INCLUSIÓN SOCIAL Y PRODUCTIVA PARA LA POBLACIÓN EN SITUACIÓN DE VULNERABILIDAD</t>
  </si>
  <si>
    <t>2020/004250334</t>
  </si>
  <si>
    <t>130</t>
  </si>
  <si>
    <r>
      <t>META PRODUCTO</t>
    </r>
    <r>
      <rPr>
        <sz val="8"/>
        <color theme="1"/>
        <rFont val="Times New Roman"/>
        <family val="1"/>
      </rPr>
      <t xml:space="preserve"> - Brindar protección social integral a 790 personas adultas mayores cada año en los centros de protección de la Beneficencia de Cundinamarca.</t>
    </r>
  </si>
  <si>
    <r>
      <t>PROYECTO</t>
    </r>
    <r>
      <rPr>
        <sz val="8"/>
        <color theme="1"/>
        <rFont val="Times New Roman"/>
        <family val="1"/>
      </rPr>
      <t xml:space="preserve"> - Protección social integral de las personas adultas mayores en centros de la beneficencia de cundinamarca</t>
    </r>
  </si>
  <si>
    <t>23</t>
  </si>
  <si>
    <t>Inversión</t>
  </si>
  <si>
    <t>5/130/CC</t>
  </si>
  <si>
    <t>2020/004250334/4103052</t>
  </si>
  <si>
    <t>052</t>
  </si>
  <si>
    <r>
      <t>PRODUCTO</t>
    </r>
    <r>
      <rPr>
        <sz val="8"/>
        <color theme="1"/>
        <rFont val="Times New Roman"/>
        <family val="1"/>
      </rPr>
      <t xml:space="preserve"> - Servicio de gestión de oferta social para la población vulnerable</t>
    </r>
  </si>
  <si>
    <t>04</t>
  </si>
  <si>
    <t>PROGRAMA - ATENCIÓN INTEGRAL DE POBLACIÓN EN SITUACIÓN PERMANENTE DE DESPROTECCIÓN SOCIAL Y/O FAMILIAR</t>
  </si>
  <si>
    <t>2021/004250522</t>
  </si>
  <si>
    <t>165</t>
  </si>
  <si>
    <r>
      <t>META PRODUCTO</t>
    </r>
    <r>
      <rPr>
        <sz val="8"/>
        <color theme="1"/>
        <rFont val="Times New Roman"/>
        <family val="1"/>
      </rPr>
      <t xml:space="preserve"> - Brindar protección social integral a 650 personas mayores de 18 años con discapacidad mental cada año en los centros de protección de la Beneficencia de Cundinamarca.</t>
    </r>
  </si>
  <si>
    <r>
      <t>PROYECTO</t>
    </r>
    <r>
      <rPr>
        <sz val="8"/>
        <color theme="1"/>
        <rFont val="Times New Roman"/>
        <family val="1"/>
      </rPr>
      <t xml:space="preserve"> - Protección social integral de personas con discapacidad mental y cognitiva en los centros de la beneficencia de cundinamarca</t>
    </r>
  </si>
  <si>
    <t>5/165/CC</t>
  </si>
  <si>
    <t>2021/004250522/4104020</t>
  </si>
  <si>
    <t>020</t>
  </si>
  <si>
    <r>
      <t>PRODUCTO</t>
    </r>
    <r>
      <rPr>
        <sz val="8"/>
        <color theme="1"/>
        <rFont val="Times New Roman"/>
        <family val="1"/>
      </rPr>
      <t xml:space="preserve"> - Servicio de atención integral a población en condición de discapacidad (Producto principal del proyecto)</t>
    </r>
  </si>
  <si>
    <t>TOTAL GASTOS DE INVERSIÓN BENEFICENCIA DE CUNDINAMARCA</t>
  </si>
  <si>
    <t>DISTRIBUCIÓN DE LOS GASTOS DE OPERACIÓN COMERCIAL</t>
  </si>
  <si>
    <t>Presupuesto 2024</t>
  </si>
  <si>
    <t>GASTOS</t>
  </si>
  <si>
    <t>2.4</t>
  </si>
  <si>
    <t>Gastos de operación comercial</t>
  </si>
  <si>
    <t>2.4.5</t>
  </si>
  <si>
    <t>Gastos de comercialización y producción</t>
  </si>
  <si>
    <t>2.4.5.02</t>
  </si>
  <si>
    <t>2.4.5.02.09</t>
  </si>
  <si>
    <t>TOTAL GASTOS DE OPERACIÓN COMERCIAL</t>
  </si>
  <si>
    <t>ORIGINAL FIRMADO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</si>
</sst>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2" formatCode="_-&quot;$&quot;\ * #,##0_-;\-&quot;$&quot;\ * #,##0_-;_-&quot;$&quot;\ * &quot;-&quot;_-;_-@_-"/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_([$€]* #,##0.00_);_([$€]* \(#,##0.00\);_([$€]* &quot;-&quot;??_);_(@_)"/>
    <numFmt numFmtId="168" formatCode="00"/>
    <numFmt numFmtId="169" formatCode="#,##0_ ;\-#,##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b/>
      <sz val="7"/>
      <color theme="1"/>
      <name val="Times New Roman"/>
      <family val="1"/>
    </font>
    <font>
      <sz val="7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</borders>
  <cellStyleXfs count="7">
    <xf numFmtId="0" fontId="0" fillId="0" borderId="0"/>
    <xf numFmtId="165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2" fillId="0" borderId="0"/>
    <xf numFmtId="165" fontId="2" fillId="0" borderId="0" applyFont="0" applyFill="0" applyBorder="0" applyAlignment="0" applyProtection="0"/>
    <xf numFmtId="0" fontId="3" fillId="0" borderId="0"/>
    <xf numFmtId="42" fontId="1" fillId="0" borderId="0" applyFont="0" applyFill="0" applyBorder="0" applyAlignment="0" applyProtection="0"/>
  </cellStyleXfs>
  <cellXfs count="98">
    <xf numFmtId="0" fontId="0" fillId="0" borderId="0" xfId="0"/>
    <xf numFmtId="0" fontId="5" fillId="0" borderId="0" xfId="0" applyNumberFormat="1" applyFont="1" applyFill="1" applyAlignment="1">
      <alignment vertical="center"/>
    </xf>
    <xf numFmtId="3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 wrapText="1"/>
    </xf>
    <xf numFmtId="3" fontId="6" fillId="0" borderId="0" xfId="0" applyNumberFormat="1" applyFont="1" applyFill="1" applyAlignment="1">
      <alignment horizontal="justify" vertical="center" wrapText="1"/>
    </xf>
    <xf numFmtId="166" fontId="6" fillId="0" borderId="0" xfId="1" applyNumberFormat="1" applyFont="1" applyFill="1" applyAlignment="1">
      <alignment horizontal="justify" vertical="center" wrapText="1"/>
    </xf>
    <xf numFmtId="0" fontId="6" fillId="0" borderId="0" xfId="0" applyNumberFormat="1" applyFont="1" applyFill="1" applyAlignment="1">
      <alignment horizontal="justify" vertical="center" wrapText="1"/>
    </xf>
    <xf numFmtId="3" fontId="7" fillId="0" borderId="0" xfId="0" applyNumberFormat="1" applyFont="1" applyFill="1" applyAlignment="1">
      <alignment horizontal="justify" vertical="center" wrapText="1"/>
    </xf>
    <xf numFmtId="0" fontId="7" fillId="0" borderId="0" xfId="0" applyNumberFormat="1" applyFont="1" applyFill="1" applyAlignment="1">
      <alignment horizontal="justify" vertical="center" wrapText="1"/>
    </xf>
    <xf numFmtId="0" fontId="4" fillId="2" borderId="7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2" fontId="4" fillId="2" borderId="8" xfId="2" applyNumberFormat="1" applyFont="1" applyFill="1" applyBorder="1" applyAlignment="1">
      <alignment horizontal="center" vertical="center" wrapText="1"/>
    </xf>
    <xf numFmtId="164" fontId="4" fillId="2" borderId="9" xfId="2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justify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2" fontId="4" fillId="0" borderId="5" xfId="2" applyNumberFormat="1" applyFont="1" applyFill="1" applyBorder="1" applyAlignment="1">
      <alignment horizontal="justify" vertical="center" wrapText="1"/>
    </xf>
    <xf numFmtId="164" fontId="4" fillId="0" borderId="6" xfId="2" applyFont="1" applyFill="1" applyBorder="1" applyAlignment="1">
      <alignment horizontal="right" vertical="center" wrapText="1"/>
    </xf>
    <xf numFmtId="0" fontId="4" fillId="0" borderId="1" xfId="0" applyNumberFormat="1" applyFont="1" applyFill="1" applyBorder="1" applyAlignment="1">
      <alignment horizontal="justify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justify" vertical="center" wrapText="1"/>
    </xf>
    <xf numFmtId="3" fontId="4" fillId="0" borderId="3" xfId="1" applyNumberFormat="1" applyFont="1" applyFill="1" applyBorder="1" applyAlignment="1">
      <alignment horizontal="right" vertical="center" wrapText="1"/>
    </xf>
    <xf numFmtId="164" fontId="4" fillId="0" borderId="3" xfId="2" applyFont="1" applyFill="1" applyBorder="1" applyAlignment="1">
      <alignment horizontal="right" vertical="center" wrapText="1"/>
    </xf>
    <xf numFmtId="0" fontId="5" fillId="0" borderId="1" xfId="0" applyNumberFormat="1" applyFont="1" applyFill="1" applyBorder="1" applyAlignment="1">
      <alignment horizontal="justify" vertical="center" wrapText="1"/>
    </xf>
    <xf numFmtId="2" fontId="5" fillId="0" borderId="2" xfId="0" applyNumberFormat="1" applyFont="1" applyFill="1" applyBorder="1" applyAlignment="1">
      <alignment horizontal="justify" vertical="center" wrapText="1"/>
    </xf>
    <xf numFmtId="164" fontId="5" fillId="0" borderId="3" xfId="2" applyFont="1" applyFill="1" applyBorder="1" applyAlignment="1">
      <alignment horizontal="right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vertical="center"/>
    </xf>
    <xf numFmtId="164" fontId="4" fillId="0" borderId="13" xfId="0" applyNumberFormat="1" applyFont="1" applyFill="1" applyBorder="1" applyAlignment="1">
      <alignment horizontal="justify" vertical="center" wrapText="1"/>
    </xf>
    <xf numFmtId="0" fontId="4" fillId="0" borderId="10" xfId="0" applyNumberFormat="1" applyFont="1" applyFill="1" applyBorder="1" applyAlignment="1">
      <alignment horizontal="left" vertical="center"/>
    </xf>
    <xf numFmtId="0" fontId="4" fillId="0" borderId="11" xfId="0" applyNumberFormat="1" applyFont="1" applyFill="1" applyBorder="1" applyAlignment="1">
      <alignment horizontal="left" vertical="center"/>
    </xf>
    <xf numFmtId="0" fontId="4" fillId="0" borderId="12" xfId="0" applyNumberFormat="1" applyFont="1" applyFill="1" applyBorder="1" applyAlignment="1">
      <alignment horizontal="left" vertical="center"/>
    </xf>
    <xf numFmtId="0" fontId="8" fillId="3" borderId="0" xfId="0" applyFont="1" applyFill="1" applyAlignment="1">
      <alignment vertical="center"/>
    </xf>
    <xf numFmtId="0" fontId="8" fillId="3" borderId="0" xfId="0" applyFont="1" applyFill="1" applyAlignment="1">
      <alignment vertical="center" wrapText="1"/>
    </xf>
    <xf numFmtId="0" fontId="8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 wrapText="1"/>
    </xf>
    <xf numFmtId="0" fontId="6" fillId="0" borderId="14" xfId="5" applyFont="1" applyBorder="1" applyAlignment="1">
      <alignment horizontal="center" vertical="center" wrapText="1"/>
    </xf>
    <xf numFmtId="168" fontId="6" fillId="0" borderId="14" xfId="5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justify" vertical="center" wrapText="1"/>
    </xf>
    <xf numFmtId="169" fontId="6" fillId="0" borderId="14" xfId="6" applyNumberFormat="1" applyFont="1" applyBorder="1" applyAlignment="1">
      <alignment horizontal="right" vertical="center" wrapText="1"/>
    </xf>
    <xf numFmtId="0" fontId="7" fillId="0" borderId="14" xfId="0" applyFont="1" applyBorder="1" applyAlignment="1">
      <alignment horizontal="left" vertical="center"/>
    </xf>
    <xf numFmtId="0" fontId="7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justify" vertical="center" wrapText="1"/>
    </xf>
    <xf numFmtId="169" fontId="7" fillId="0" borderId="14" xfId="6" applyNumberFormat="1" applyFont="1" applyBorder="1" applyAlignment="1">
      <alignment horizontal="right" vertical="center" wrapText="1"/>
    </xf>
    <xf numFmtId="169" fontId="9" fillId="3" borderId="14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9" fontId="10" fillId="3" borderId="14" xfId="0" applyNumberFormat="1" applyFont="1" applyFill="1" applyBorder="1" applyAlignment="1">
      <alignment horizontal="center" vertical="center" wrapText="1"/>
    </xf>
    <xf numFmtId="49" fontId="10" fillId="3" borderId="14" xfId="0" applyNumberFormat="1" applyFont="1" applyFill="1" applyBorder="1" applyAlignment="1">
      <alignment horizontal="center" vertical="center" textRotation="90" wrapText="1"/>
    </xf>
    <xf numFmtId="49" fontId="10" fillId="3" borderId="14" xfId="4" applyNumberFormat="1" applyFont="1" applyFill="1" applyBorder="1" applyAlignment="1">
      <alignment horizontal="center" vertical="center" wrapText="1"/>
    </xf>
    <xf numFmtId="0" fontId="9" fillId="0" borderId="14" xfId="0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textRotation="90"/>
    </xf>
    <xf numFmtId="0" fontId="9" fillId="0" borderId="14" xfId="0" applyNumberFormat="1" applyFont="1" applyBorder="1" applyAlignment="1">
      <alignment horizontal="justify" vertical="center"/>
    </xf>
    <xf numFmtId="3" fontId="10" fillId="3" borderId="14" xfId="4" applyNumberFormat="1" applyFont="1" applyFill="1" applyBorder="1" applyAlignment="1">
      <alignment vertical="center"/>
    </xf>
    <xf numFmtId="0" fontId="9" fillId="0" borderId="14" xfId="0" applyFont="1" applyBorder="1" applyAlignment="1">
      <alignment horizontal="center" vertical="center" textRotation="90"/>
    </xf>
    <xf numFmtId="0" fontId="8" fillId="0" borderId="14" xfId="0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3" fontId="11" fillId="3" borderId="14" xfId="4" applyNumberFormat="1" applyFont="1" applyFill="1" applyBorder="1" applyAlignment="1">
      <alignment vertical="center"/>
    </xf>
    <xf numFmtId="0" fontId="8" fillId="0" borderId="14" xfId="0" applyFont="1" applyBorder="1" applyAlignment="1">
      <alignment vertical="center" textRotation="90"/>
    </xf>
    <xf numFmtId="3" fontId="8" fillId="0" borderId="14" xfId="0" applyNumberFormat="1" applyFont="1" applyBorder="1" applyAlignment="1">
      <alignment vertical="center"/>
    </xf>
    <xf numFmtId="166" fontId="10" fillId="3" borderId="14" xfId="4" applyNumberFormat="1" applyFont="1" applyFill="1" applyBorder="1" applyAlignment="1">
      <alignment vertical="center"/>
    </xf>
    <xf numFmtId="0" fontId="13" fillId="0" borderId="0" xfId="0" applyFont="1" applyFill="1"/>
    <xf numFmtId="0" fontId="10" fillId="0" borderId="7" xfId="5" applyFont="1" applyFill="1" applyBorder="1" applyAlignment="1">
      <alignment horizontal="center" vertical="center" wrapText="1"/>
    </xf>
    <xf numFmtId="0" fontId="10" fillId="0" borderId="8" xfId="5" applyFont="1" applyFill="1" applyBorder="1" applyAlignment="1">
      <alignment horizontal="center" vertical="center" wrapText="1"/>
    </xf>
    <xf numFmtId="168" fontId="10" fillId="0" borderId="8" xfId="5" applyNumberFormat="1" applyFont="1" applyFill="1" applyBorder="1" applyAlignment="1">
      <alignment horizontal="center" vertical="center" wrapText="1"/>
    </xf>
    <xf numFmtId="0" fontId="10" fillId="0" borderId="9" xfId="5" applyFont="1" applyFill="1" applyBorder="1" applyAlignment="1">
      <alignment horizontal="center" vertical="center" wrapText="1"/>
    </xf>
    <xf numFmtId="0" fontId="10" fillId="0" borderId="4" xfId="0" applyNumberFormat="1" applyFont="1" applyFill="1" applyBorder="1" applyAlignment="1">
      <alignment horizontal="left" vertical="center"/>
    </xf>
    <xf numFmtId="0" fontId="11" fillId="0" borderId="5" xfId="0" applyNumberFormat="1" applyFont="1" applyFill="1" applyBorder="1" applyAlignment="1">
      <alignment vertical="center"/>
    </xf>
    <xf numFmtId="0" fontId="10" fillId="0" borderId="5" xfId="0" applyNumberFormat="1" applyFont="1" applyFill="1" applyBorder="1" applyAlignment="1">
      <alignment vertical="center"/>
    </xf>
    <xf numFmtId="164" fontId="10" fillId="0" borderId="6" xfId="2" applyFont="1" applyFill="1" applyBorder="1" applyAlignment="1">
      <alignment horizontal="right" vertical="center" wrapText="1"/>
    </xf>
    <xf numFmtId="0" fontId="10" fillId="0" borderId="1" xfId="0" applyNumberFormat="1" applyFont="1" applyFill="1" applyBorder="1" applyAlignment="1">
      <alignment vertical="center"/>
    </xf>
    <xf numFmtId="0" fontId="11" fillId="0" borderId="2" xfId="0" applyNumberFormat="1" applyFont="1" applyFill="1" applyBorder="1" applyAlignment="1">
      <alignment vertical="center"/>
    </xf>
    <xf numFmtId="0" fontId="10" fillId="0" borderId="2" xfId="0" applyNumberFormat="1" applyFont="1" applyFill="1" applyBorder="1" applyAlignment="1">
      <alignment vertical="center"/>
    </xf>
    <xf numFmtId="164" fontId="10" fillId="0" borderId="3" xfId="2" applyFont="1" applyFill="1" applyBorder="1" applyAlignment="1">
      <alignment horizontal="right" vertical="center" wrapText="1"/>
    </xf>
    <xf numFmtId="0" fontId="11" fillId="0" borderId="18" xfId="0" applyNumberFormat="1" applyFont="1" applyFill="1" applyBorder="1" applyAlignment="1">
      <alignment vertical="center"/>
    </xf>
    <xf numFmtId="49" fontId="11" fillId="0" borderId="19" xfId="0" applyNumberFormat="1" applyFont="1" applyFill="1" applyBorder="1" applyAlignment="1">
      <alignment horizontal="center" vertical="center" wrapText="1"/>
    </xf>
    <xf numFmtId="0" fontId="11" fillId="0" borderId="19" xfId="0" applyNumberFormat="1" applyFont="1" applyFill="1" applyBorder="1" applyAlignment="1">
      <alignment vertical="center"/>
    </xf>
    <xf numFmtId="164" fontId="11" fillId="0" borderId="20" xfId="2" applyFont="1" applyFill="1" applyBorder="1" applyAlignment="1">
      <alignment horizontal="right" vertical="center" wrapText="1"/>
    </xf>
    <xf numFmtId="164" fontId="10" fillId="0" borderId="9" xfId="2" applyFont="1" applyFill="1" applyBorder="1" applyAlignment="1">
      <alignment horizontal="right" vertical="center" wrapText="1"/>
    </xf>
    <xf numFmtId="0" fontId="9" fillId="3" borderId="0" xfId="0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4" fillId="0" borderId="10" xfId="0" applyNumberFormat="1" applyFont="1" applyFill="1" applyBorder="1" applyAlignment="1">
      <alignment horizontal="left" vertical="center"/>
    </xf>
    <xf numFmtId="0" fontId="4" fillId="0" borderId="11" xfId="0" applyNumberFormat="1" applyFont="1" applyFill="1" applyBorder="1" applyAlignment="1">
      <alignment horizontal="left" vertical="center"/>
    </xf>
    <xf numFmtId="0" fontId="4" fillId="0" borderId="12" xfId="0" applyNumberFormat="1" applyFont="1" applyFill="1" applyBorder="1" applyAlignment="1">
      <alignment horizontal="left" vertical="center"/>
    </xf>
    <xf numFmtId="0" fontId="12" fillId="0" borderId="0" xfId="0" applyFont="1" applyFill="1" applyAlignment="1">
      <alignment horizontal="center"/>
    </xf>
    <xf numFmtId="0" fontId="10" fillId="0" borderId="10" xfId="0" applyNumberFormat="1" applyFont="1" applyFill="1" applyBorder="1" applyAlignment="1">
      <alignment horizontal="left" vertical="center"/>
    </xf>
    <xf numFmtId="0" fontId="10" fillId="0" borderId="11" xfId="0" applyNumberFormat="1" applyFont="1" applyFill="1" applyBorder="1" applyAlignment="1">
      <alignment horizontal="left" vertical="center"/>
    </xf>
    <xf numFmtId="0" fontId="10" fillId="0" borderId="12" xfId="0" applyNumberFormat="1" applyFont="1" applyFill="1" applyBorder="1" applyAlignment="1">
      <alignment horizontal="left" vertical="center"/>
    </xf>
    <xf numFmtId="0" fontId="9" fillId="3" borderId="14" xfId="0" applyFont="1" applyFill="1" applyBorder="1" applyAlignment="1">
      <alignment horizontal="left" vertical="center"/>
    </xf>
    <xf numFmtId="0" fontId="6" fillId="3" borderId="0" xfId="0" applyFont="1" applyFill="1" applyAlignment="1">
      <alignment horizontal="center" vertical="center"/>
    </xf>
    <xf numFmtId="0" fontId="12" fillId="0" borderId="15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12" fillId="0" borderId="0" xfId="0" applyFont="1" applyFill="1"/>
  </cellXfs>
  <cellStyles count="7">
    <cellStyle name="Millares" xfId="1" builtinId="3"/>
    <cellStyle name="Millares [0]_FONDOS CESAN-PENS" xfId="2"/>
    <cellStyle name="Millares 10" xfId="4"/>
    <cellStyle name="Moneda [0] 2" xfId="6"/>
    <cellStyle name="Normal" xfId="0" builtinId="0"/>
    <cellStyle name="Normal 2" xfId="5"/>
    <cellStyle name="Normal 6" xfId="3"/>
  </cellStyles>
  <dxfs count="36"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ont>
        <b val="0"/>
        <i val="0"/>
      </font>
      <fill>
        <patternFill>
          <bgColor rgb="FFD5DFE4"/>
        </patternFill>
      </fill>
    </dxf>
    <dxf>
      <font>
        <b val="0"/>
        <i val="0"/>
      </font>
      <fill>
        <patternFill>
          <bgColor rgb="FFEAEFF2"/>
        </patternFill>
      </fill>
    </dxf>
    <dxf>
      <font>
        <b val="0"/>
        <i val="0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ont>
        <b val="0"/>
        <i val="0"/>
      </font>
      <fill>
        <patternFill>
          <bgColor rgb="FFD5DFE4"/>
        </patternFill>
      </fill>
    </dxf>
    <dxf>
      <font>
        <b val="0"/>
        <i val="0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ont>
        <b val="0"/>
        <i val="0"/>
      </font>
      <fill>
        <patternFill>
          <bgColor rgb="FFD5DFE4"/>
        </patternFill>
      </fill>
    </dxf>
    <dxf>
      <font>
        <b val="0"/>
        <i val="0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ont>
        <b val="0"/>
        <i val="0"/>
      </font>
      <fill>
        <patternFill>
          <bgColor rgb="FFD5DFE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7"/>
  <sheetViews>
    <sheetView tabSelected="1" topLeftCell="B92" zoomScale="130" zoomScaleNormal="130" workbookViewId="0">
      <selection activeCell="B107" sqref="B107"/>
    </sheetView>
  </sheetViews>
  <sheetFormatPr baseColWidth="10" defaultColWidth="11.42578125" defaultRowHeight="11.25" x14ac:dyDescent="0.25"/>
  <cols>
    <col min="1" max="1" width="13.140625" style="3" customWidth="1"/>
    <col min="2" max="2" width="10.5703125" style="3" customWidth="1"/>
    <col min="3" max="3" width="12.85546875" style="3" customWidth="1"/>
    <col min="4" max="4" width="8" style="3" customWidth="1"/>
    <col min="5" max="5" width="48.42578125" style="3" customWidth="1"/>
    <col min="6" max="6" width="16.5703125" style="3" customWidth="1"/>
    <col min="7" max="7" width="11.42578125" style="2"/>
    <col min="8" max="8" width="19.42578125" style="2" bestFit="1" customWidth="1"/>
    <col min="9" max="9" width="11.42578125" style="2"/>
    <col min="10" max="13" width="11.42578125" style="3"/>
    <col min="14" max="14" width="16.85546875" style="3" customWidth="1"/>
    <col min="15" max="16384" width="11.42578125" style="3"/>
  </cols>
  <sheetData>
    <row r="1" spans="1:8" ht="12" x14ac:dyDescent="0.25">
      <c r="A1" s="84" t="s">
        <v>40</v>
      </c>
      <c r="B1" s="84"/>
      <c r="C1" s="84"/>
      <c r="D1" s="84"/>
      <c r="E1" s="84"/>
      <c r="F1" s="84"/>
    </row>
    <row r="2" spans="1:8" ht="12" x14ac:dyDescent="0.25">
      <c r="A2" s="84" t="s">
        <v>30</v>
      </c>
      <c r="B2" s="84"/>
      <c r="C2" s="84"/>
      <c r="D2" s="84"/>
      <c r="E2" s="84"/>
      <c r="F2" s="84"/>
    </row>
    <row r="3" spans="1:8" ht="12.75" thickBot="1" x14ac:dyDescent="0.3">
      <c r="A3" s="1"/>
      <c r="B3" s="1"/>
      <c r="C3" s="1"/>
      <c r="D3" s="1"/>
      <c r="E3" s="1"/>
      <c r="F3" s="1"/>
    </row>
    <row r="4" spans="1:8" s="5" customFormat="1" ht="46.5" customHeight="1" thickBot="1" x14ac:dyDescent="0.3">
      <c r="A4" s="11" t="s">
        <v>9</v>
      </c>
      <c r="B4" s="12" t="s">
        <v>12</v>
      </c>
      <c r="C4" s="12" t="s">
        <v>13</v>
      </c>
      <c r="D4" s="12" t="s">
        <v>11</v>
      </c>
      <c r="E4" s="13" t="s">
        <v>10</v>
      </c>
      <c r="F4" s="14" t="s">
        <v>48</v>
      </c>
      <c r="G4" s="4"/>
      <c r="H4" s="4"/>
    </row>
    <row r="5" spans="1:8" s="8" customFormat="1" ht="12" x14ac:dyDescent="0.25">
      <c r="A5" s="15">
        <v>1</v>
      </c>
      <c r="B5" s="16"/>
      <c r="C5" s="16"/>
      <c r="D5" s="16"/>
      <c r="E5" s="17" t="s">
        <v>0</v>
      </c>
      <c r="F5" s="18">
        <f>F6+F17</f>
        <v>67712500000</v>
      </c>
      <c r="G5" s="6"/>
      <c r="H5" s="7"/>
    </row>
    <row r="6" spans="1:8" s="10" customFormat="1" ht="12" x14ac:dyDescent="0.25">
      <c r="A6" s="19" t="s">
        <v>14</v>
      </c>
      <c r="B6" s="20"/>
      <c r="C6" s="20"/>
      <c r="D6" s="20"/>
      <c r="E6" s="21" t="s">
        <v>1</v>
      </c>
      <c r="F6" s="22">
        <f>F7</f>
        <v>39301000000</v>
      </c>
      <c r="G6" s="9"/>
      <c r="H6" s="9"/>
    </row>
    <row r="7" spans="1:8" s="10" customFormat="1" ht="16.5" customHeight="1" x14ac:dyDescent="0.25">
      <c r="A7" s="19" t="s">
        <v>15</v>
      </c>
      <c r="B7" s="20"/>
      <c r="C7" s="20"/>
      <c r="D7" s="20"/>
      <c r="E7" s="21" t="s">
        <v>2</v>
      </c>
      <c r="F7" s="23">
        <f>F8+F14</f>
        <v>39301000000</v>
      </c>
      <c r="G7" s="9"/>
      <c r="H7" s="9"/>
    </row>
    <row r="8" spans="1:8" s="10" customFormat="1" ht="12" x14ac:dyDescent="0.25">
      <c r="A8" s="19" t="s">
        <v>16</v>
      </c>
      <c r="B8" s="20"/>
      <c r="C8" s="20"/>
      <c r="D8" s="20"/>
      <c r="E8" s="21" t="s">
        <v>3</v>
      </c>
      <c r="F8" s="23">
        <f>F9+F12</f>
        <v>21500000000</v>
      </c>
      <c r="G8" s="9"/>
      <c r="H8" s="9"/>
    </row>
    <row r="9" spans="1:8" s="10" customFormat="1" ht="12" x14ac:dyDescent="0.25">
      <c r="A9" s="19" t="s">
        <v>17</v>
      </c>
      <c r="B9" s="20"/>
      <c r="C9" s="20"/>
      <c r="D9" s="20"/>
      <c r="E9" s="21" t="s">
        <v>18</v>
      </c>
      <c r="F9" s="23">
        <f>SUM(F10:F11)</f>
        <v>14000000000</v>
      </c>
      <c r="G9" s="9"/>
      <c r="H9" s="9"/>
    </row>
    <row r="10" spans="1:8" s="10" customFormat="1" ht="24" x14ac:dyDescent="0.25">
      <c r="A10" s="24" t="s">
        <v>19</v>
      </c>
      <c r="B10" s="20" t="s">
        <v>29</v>
      </c>
      <c r="C10" s="20" t="s">
        <v>27</v>
      </c>
      <c r="D10" s="20" t="s">
        <v>28</v>
      </c>
      <c r="E10" s="25" t="s">
        <v>4</v>
      </c>
      <c r="F10" s="26">
        <v>6000000000</v>
      </c>
      <c r="G10" s="9"/>
      <c r="H10" s="9"/>
    </row>
    <row r="11" spans="1:8" s="10" customFormat="1" ht="12" x14ac:dyDescent="0.25">
      <c r="A11" s="24" t="s">
        <v>20</v>
      </c>
      <c r="B11" s="20" t="s">
        <v>29</v>
      </c>
      <c r="C11" s="20" t="s">
        <v>27</v>
      </c>
      <c r="D11" s="20" t="s">
        <v>28</v>
      </c>
      <c r="E11" s="25" t="s">
        <v>5</v>
      </c>
      <c r="F11" s="26">
        <v>8000000000</v>
      </c>
      <c r="G11" s="9"/>
      <c r="H11" s="9"/>
    </row>
    <row r="12" spans="1:8" s="10" customFormat="1" ht="12" x14ac:dyDescent="0.25">
      <c r="A12" s="19" t="s">
        <v>25</v>
      </c>
      <c r="B12" s="20"/>
      <c r="C12" s="20"/>
      <c r="D12" s="20"/>
      <c r="E12" s="21" t="s">
        <v>26</v>
      </c>
      <c r="F12" s="23">
        <f>SUM(F13:F13)</f>
        <v>7500000000</v>
      </c>
      <c r="G12" s="9"/>
      <c r="H12" s="9"/>
    </row>
    <row r="13" spans="1:8" s="10" customFormat="1" ht="12" x14ac:dyDescent="0.25">
      <c r="A13" s="24" t="s">
        <v>41</v>
      </c>
      <c r="B13" s="20" t="s">
        <v>29</v>
      </c>
      <c r="C13" s="20" t="s">
        <v>27</v>
      </c>
      <c r="D13" s="20" t="s">
        <v>28</v>
      </c>
      <c r="E13" s="25" t="s">
        <v>5</v>
      </c>
      <c r="F13" s="26">
        <v>7500000000</v>
      </c>
      <c r="G13" s="9"/>
      <c r="H13" s="9"/>
    </row>
    <row r="14" spans="1:8" s="8" customFormat="1" ht="12" x14ac:dyDescent="0.25">
      <c r="A14" s="19" t="s">
        <v>21</v>
      </c>
      <c r="B14" s="27"/>
      <c r="C14" s="27"/>
      <c r="D14" s="27"/>
      <c r="E14" s="21" t="s">
        <v>6</v>
      </c>
      <c r="F14" s="23">
        <f>F15</f>
        <v>17801000000</v>
      </c>
      <c r="G14" s="6"/>
      <c r="H14" s="6"/>
    </row>
    <row r="15" spans="1:8" s="8" customFormat="1" ht="12" x14ac:dyDescent="0.25">
      <c r="A15" s="19" t="s">
        <v>22</v>
      </c>
      <c r="B15" s="27"/>
      <c r="C15" s="27"/>
      <c r="D15" s="27"/>
      <c r="E15" s="21" t="s">
        <v>7</v>
      </c>
      <c r="F15" s="23">
        <f>F16</f>
        <v>17801000000</v>
      </c>
      <c r="G15" s="6"/>
      <c r="H15" s="6"/>
    </row>
    <row r="16" spans="1:8" s="10" customFormat="1" ht="12" x14ac:dyDescent="0.25">
      <c r="A16" s="24" t="s">
        <v>34</v>
      </c>
      <c r="B16" s="20" t="s">
        <v>29</v>
      </c>
      <c r="C16" s="20" t="s">
        <v>27</v>
      </c>
      <c r="D16" s="20" t="s">
        <v>39</v>
      </c>
      <c r="E16" s="25" t="s">
        <v>49</v>
      </c>
      <c r="F16" s="26">
        <v>17801000000</v>
      </c>
      <c r="G16" s="9"/>
      <c r="H16" s="9"/>
    </row>
    <row r="17" spans="1:9" s="10" customFormat="1" ht="12" x14ac:dyDescent="0.25">
      <c r="A17" s="19" t="s">
        <v>23</v>
      </c>
      <c r="B17" s="27"/>
      <c r="C17" s="27"/>
      <c r="D17" s="27"/>
      <c r="E17" s="21" t="s">
        <v>8</v>
      </c>
      <c r="F17" s="23">
        <f>+F18+F22+F24</f>
        <v>28411500000</v>
      </c>
      <c r="G17" s="9"/>
      <c r="H17" s="9"/>
    </row>
    <row r="18" spans="1:9" s="10" customFormat="1" ht="12" x14ac:dyDescent="0.25">
      <c r="A18" s="19" t="s">
        <v>32</v>
      </c>
      <c r="B18" s="27"/>
      <c r="C18" s="27"/>
      <c r="D18" s="27"/>
      <c r="E18" s="21" t="s">
        <v>31</v>
      </c>
      <c r="F18" s="23">
        <f>F19</f>
        <v>26381500000</v>
      </c>
      <c r="G18" s="9"/>
      <c r="H18" s="9"/>
    </row>
    <row r="19" spans="1:9" s="10" customFormat="1" ht="12" x14ac:dyDescent="0.25">
      <c r="A19" s="19" t="s">
        <v>42</v>
      </c>
      <c r="B19" s="27"/>
      <c r="C19" s="27"/>
      <c r="D19" s="27"/>
      <c r="E19" s="21" t="s">
        <v>43</v>
      </c>
      <c r="F19" s="23">
        <f>F20</f>
        <v>26381500000</v>
      </c>
      <c r="G19" s="9"/>
      <c r="H19" s="9"/>
    </row>
    <row r="20" spans="1:9" s="10" customFormat="1" ht="12" x14ac:dyDescent="0.25">
      <c r="A20" s="19" t="s">
        <v>44</v>
      </c>
      <c r="B20" s="27"/>
      <c r="C20" s="27"/>
      <c r="D20" s="27"/>
      <c r="E20" s="21" t="s">
        <v>45</v>
      </c>
      <c r="F20" s="23">
        <f>+F21</f>
        <v>26381500000</v>
      </c>
      <c r="G20" s="9"/>
      <c r="H20" s="9"/>
    </row>
    <row r="21" spans="1:9" s="10" customFormat="1" ht="12" x14ac:dyDescent="0.25">
      <c r="A21" s="24" t="s">
        <v>46</v>
      </c>
      <c r="B21" s="20" t="s">
        <v>29</v>
      </c>
      <c r="C21" s="20" t="s">
        <v>27</v>
      </c>
      <c r="D21" s="20" t="s">
        <v>28</v>
      </c>
      <c r="E21" s="25" t="s">
        <v>47</v>
      </c>
      <c r="F21" s="26">
        <v>26381500000</v>
      </c>
      <c r="G21" s="9"/>
      <c r="H21" s="9"/>
    </row>
    <row r="22" spans="1:9" s="10" customFormat="1" ht="12" x14ac:dyDescent="0.25">
      <c r="A22" s="19" t="s">
        <v>24</v>
      </c>
      <c r="B22" s="27"/>
      <c r="C22" s="27"/>
      <c r="D22" s="27"/>
      <c r="E22" s="21" t="s">
        <v>51</v>
      </c>
      <c r="F22" s="23">
        <f>F23</f>
        <v>30000000</v>
      </c>
      <c r="G22" s="9"/>
      <c r="H22" s="9"/>
    </row>
    <row r="23" spans="1:9" s="10" customFormat="1" ht="12" x14ac:dyDescent="0.25">
      <c r="A23" s="24" t="s">
        <v>52</v>
      </c>
      <c r="B23" s="20" t="s">
        <v>29</v>
      </c>
      <c r="C23" s="20" t="s">
        <v>27</v>
      </c>
      <c r="D23" s="20" t="s">
        <v>28</v>
      </c>
      <c r="E23" s="25" t="s">
        <v>56</v>
      </c>
      <c r="F23" s="26">
        <v>30000000</v>
      </c>
      <c r="G23" s="9"/>
      <c r="H23" s="9"/>
    </row>
    <row r="24" spans="1:9" s="8" customFormat="1" ht="12" x14ac:dyDescent="0.25">
      <c r="A24" s="19" t="s">
        <v>33</v>
      </c>
      <c r="B24" s="27"/>
      <c r="C24" s="27"/>
      <c r="D24" s="27"/>
      <c r="E24" s="21" t="s">
        <v>53</v>
      </c>
      <c r="F24" s="23">
        <f>F25</f>
        <v>2000000000</v>
      </c>
      <c r="G24" s="6"/>
      <c r="H24" s="6"/>
    </row>
    <row r="25" spans="1:9" s="10" customFormat="1" ht="12.75" thickBot="1" x14ac:dyDescent="0.3">
      <c r="A25" s="24" t="s">
        <v>54</v>
      </c>
      <c r="B25" s="20" t="s">
        <v>29</v>
      </c>
      <c r="C25" s="20" t="s">
        <v>27</v>
      </c>
      <c r="D25" s="20" t="s">
        <v>28</v>
      </c>
      <c r="E25" s="25" t="s">
        <v>55</v>
      </c>
      <c r="F25" s="26">
        <v>2000000000</v>
      </c>
      <c r="G25" s="9"/>
      <c r="H25" s="9"/>
    </row>
    <row r="26" spans="1:9" ht="12.75" thickBot="1" x14ac:dyDescent="0.3">
      <c r="A26" s="85" t="s">
        <v>50</v>
      </c>
      <c r="B26" s="86"/>
      <c r="C26" s="86"/>
      <c r="D26" s="86"/>
      <c r="E26" s="87"/>
      <c r="F26" s="28">
        <f>+F17+F6</f>
        <v>67712500000</v>
      </c>
      <c r="I26" s="3"/>
    </row>
    <row r="27" spans="1:9" ht="12.75" thickBot="1" x14ac:dyDescent="0.3">
      <c r="A27" s="85" t="s">
        <v>35</v>
      </c>
      <c r="B27" s="86"/>
      <c r="C27" s="86"/>
      <c r="D27" s="86"/>
      <c r="E27" s="87"/>
      <c r="F27" s="28">
        <f>+F26-F14</f>
        <v>49911500000</v>
      </c>
      <c r="I27" s="3"/>
    </row>
    <row r="28" spans="1:9" ht="12.75" thickBot="1" x14ac:dyDescent="0.3">
      <c r="A28" s="85" t="s">
        <v>37</v>
      </c>
      <c r="B28" s="86"/>
      <c r="C28" s="86"/>
      <c r="D28" s="86"/>
      <c r="E28" s="87"/>
      <c r="F28" s="29">
        <v>12801000000</v>
      </c>
    </row>
    <row r="29" spans="1:9" ht="12.75" thickBot="1" x14ac:dyDescent="0.3">
      <c r="A29" s="30" t="s">
        <v>38</v>
      </c>
      <c r="B29" s="31"/>
      <c r="C29" s="31"/>
      <c r="D29" s="31"/>
      <c r="E29" s="32"/>
      <c r="F29" s="29">
        <v>5000000000</v>
      </c>
    </row>
    <row r="30" spans="1:9" ht="12.75" thickBot="1" x14ac:dyDescent="0.3">
      <c r="A30" s="85" t="s">
        <v>36</v>
      </c>
      <c r="B30" s="86"/>
      <c r="C30" s="86"/>
      <c r="D30" s="86"/>
      <c r="E30" s="87"/>
      <c r="F30" s="29">
        <f>+F27+F28+F29</f>
        <v>67712500000</v>
      </c>
    </row>
    <row r="31" spans="1:9" x14ac:dyDescent="0.25">
      <c r="A31" s="33"/>
      <c r="B31" s="33"/>
      <c r="C31" s="33"/>
      <c r="D31" s="33"/>
      <c r="E31" s="34"/>
      <c r="F31" s="33"/>
    </row>
    <row r="32" spans="1:9" x14ac:dyDescent="0.25">
      <c r="A32" s="83" t="s">
        <v>57</v>
      </c>
      <c r="B32" s="83"/>
      <c r="C32" s="83"/>
      <c r="D32" s="83"/>
      <c r="E32" s="83"/>
      <c r="F32" s="83"/>
    </row>
    <row r="33" spans="1:6" x14ac:dyDescent="0.25">
      <c r="A33" s="83" t="s">
        <v>30</v>
      </c>
      <c r="B33" s="83"/>
      <c r="C33" s="83"/>
      <c r="D33" s="83"/>
      <c r="E33" s="83"/>
      <c r="F33" s="83"/>
    </row>
    <row r="34" spans="1:6" x14ac:dyDescent="0.25">
      <c r="A34" s="83" t="s">
        <v>58</v>
      </c>
      <c r="B34" s="83"/>
      <c r="C34" s="83"/>
      <c r="D34" s="83"/>
      <c r="E34" s="83"/>
      <c r="F34" s="83"/>
    </row>
    <row r="35" spans="1:6" x14ac:dyDescent="0.25">
      <c r="A35" s="35"/>
      <c r="B35" s="35"/>
      <c r="C35" s="35"/>
      <c r="D35" s="35"/>
      <c r="E35" s="36"/>
      <c r="F35" s="35"/>
    </row>
    <row r="36" spans="1:6" ht="21" x14ac:dyDescent="0.25">
      <c r="A36" s="37" t="s">
        <v>9</v>
      </c>
      <c r="B36" s="37" t="s">
        <v>12</v>
      </c>
      <c r="C36" s="37" t="s">
        <v>59</v>
      </c>
      <c r="D36" s="37" t="s">
        <v>11</v>
      </c>
      <c r="E36" s="38" t="s">
        <v>60</v>
      </c>
      <c r="F36" s="37" t="s">
        <v>61</v>
      </c>
    </row>
    <row r="37" spans="1:6" x14ac:dyDescent="0.25">
      <c r="A37" s="39" t="s">
        <v>62</v>
      </c>
      <c r="B37" s="40"/>
      <c r="C37" s="40"/>
      <c r="D37" s="40"/>
      <c r="E37" s="41" t="s">
        <v>63</v>
      </c>
      <c r="F37" s="42">
        <v>20237500000</v>
      </c>
    </row>
    <row r="38" spans="1:6" x14ac:dyDescent="0.25">
      <c r="A38" s="39" t="s">
        <v>64</v>
      </c>
      <c r="B38" s="40"/>
      <c r="C38" s="40"/>
      <c r="D38" s="40"/>
      <c r="E38" s="41" t="s">
        <v>65</v>
      </c>
      <c r="F38" s="42">
        <v>3506057000</v>
      </c>
    </row>
    <row r="39" spans="1:6" x14ac:dyDescent="0.25">
      <c r="A39" s="39" t="s">
        <v>66</v>
      </c>
      <c r="B39" s="40"/>
      <c r="C39" s="40"/>
      <c r="D39" s="40"/>
      <c r="E39" s="41" t="s">
        <v>67</v>
      </c>
      <c r="F39" s="42">
        <v>120000000</v>
      </c>
    </row>
    <row r="40" spans="1:6" x14ac:dyDescent="0.25">
      <c r="A40" s="39" t="s">
        <v>68</v>
      </c>
      <c r="B40" s="40"/>
      <c r="C40" s="40"/>
      <c r="D40" s="40"/>
      <c r="E40" s="41" t="s">
        <v>69</v>
      </c>
      <c r="F40" s="42">
        <v>120000000</v>
      </c>
    </row>
    <row r="41" spans="1:6" x14ac:dyDescent="0.25">
      <c r="A41" s="39" t="s">
        <v>70</v>
      </c>
      <c r="B41" s="40"/>
      <c r="C41" s="40"/>
      <c r="D41" s="40"/>
      <c r="E41" s="41" t="s">
        <v>71</v>
      </c>
      <c r="F41" s="42">
        <v>120000000</v>
      </c>
    </row>
    <row r="42" spans="1:6" x14ac:dyDescent="0.25">
      <c r="A42" s="39" t="s">
        <v>72</v>
      </c>
      <c r="B42" s="40"/>
      <c r="C42" s="40"/>
      <c r="D42" s="40"/>
      <c r="E42" s="41" t="s">
        <v>73</v>
      </c>
      <c r="F42" s="42">
        <v>105000000</v>
      </c>
    </row>
    <row r="43" spans="1:6" x14ac:dyDescent="0.25">
      <c r="A43" s="43" t="s">
        <v>74</v>
      </c>
      <c r="B43" s="44" t="s">
        <v>75</v>
      </c>
      <c r="C43" s="44">
        <v>999999</v>
      </c>
      <c r="D43" s="44" t="s">
        <v>28</v>
      </c>
      <c r="E43" s="45" t="s">
        <v>76</v>
      </c>
      <c r="F43" s="46">
        <v>105000000</v>
      </c>
    </row>
    <row r="44" spans="1:6" x14ac:dyDescent="0.25">
      <c r="A44" s="39" t="s">
        <v>77</v>
      </c>
      <c r="B44" s="40"/>
      <c r="C44" s="40"/>
      <c r="D44" s="40"/>
      <c r="E44" s="41" t="s">
        <v>78</v>
      </c>
      <c r="F44" s="42">
        <v>15000000</v>
      </c>
    </row>
    <row r="45" spans="1:6" ht="22.5" x14ac:dyDescent="0.25">
      <c r="A45" s="43" t="s">
        <v>79</v>
      </c>
      <c r="B45" s="44" t="s">
        <v>75</v>
      </c>
      <c r="C45" s="44">
        <v>999999</v>
      </c>
      <c r="D45" s="44" t="s">
        <v>28</v>
      </c>
      <c r="E45" s="45" t="s">
        <v>80</v>
      </c>
      <c r="F45" s="46">
        <v>15000000</v>
      </c>
    </row>
    <row r="46" spans="1:6" x14ac:dyDescent="0.25">
      <c r="A46" s="39" t="s">
        <v>81</v>
      </c>
      <c r="B46" s="40"/>
      <c r="C46" s="40"/>
      <c r="D46" s="40"/>
      <c r="E46" s="41" t="s">
        <v>82</v>
      </c>
      <c r="F46" s="42">
        <v>3386057000</v>
      </c>
    </row>
    <row r="47" spans="1:6" x14ac:dyDescent="0.25">
      <c r="A47" s="39" t="s">
        <v>83</v>
      </c>
      <c r="B47" s="40"/>
      <c r="C47" s="40"/>
      <c r="D47" s="40"/>
      <c r="E47" s="41" t="s">
        <v>84</v>
      </c>
      <c r="F47" s="42">
        <v>73290000</v>
      </c>
    </row>
    <row r="48" spans="1:6" x14ac:dyDescent="0.25">
      <c r="A48" s="43" t="s">
        <v>85</v>
      </c>
      <c r="B48" s="44" t="s">
        <v>75</v>
      </c>
      <c r="C48" s="44">
        <v>999999</v>
      </c>
      <c r="D48" s="44" t="s">
        <v>28</v>
      </c>
      <c r="E48" s="45" t="s">
        <v>86</v>
      </c>
      <c r="F48" s="46">
        <v>50290000</v>
      </c>
    </row>
    <row r="49" spans="1:6" ht="22.5" x14ac:dyDescent="0.25">
      <c r="A49" s="43" t="s">
        <v>87</v>
      </c>
      <c r="B49" s="44" t="s">
        <v>75</v>
      </c>
      <c r="C49" s="44">
        <v>999999</v>
      </c>
      <c r="D49" s="44" t="s">
        <v>28</v>
      </c>
      <c r="E49" s="45" t="s">
        <v>88</v>
      </c>
      <c r="F49" s="46">
        <v>23000000</v>
      </c>
    </row>
    <row r="50" spans="1:6" x14ac:dyDescent="0.25">
      <c r="A50" s="39" t="s">
        <v>89</v>
      </c>
      <c r="B50" s="40"/>
      <c r="C50" s="40"/>
      <c r="D50" s="40"/>
      <c r="E50" s="41" t="s">
        <v>90</v>
      </c>
      <c r="F50" s="42">
        <v>3312767000</v>
      </c>
    </row>
    <row r="51" spans="1:6" ht="33.75" x14ac:dyDescent="0.25">
      <c r="A51" s="43" t="s">
        <v>91</v>
      </c>
      <c r="B51" s="44" t="s">
        <v>75</v>
      </c>
      <c r="C51" s="44">
        <v>999999</v>
      </c>
      <c r="D51" s="44" t="s">
        <v>28</v>
      </c>
      <c r="E51" s="45" t="s">
        <v>92</v>
      </c>
      <c r="F51" s="46">
        <v>52401000</v>
      </c>
    </row>
    <row r="52" spans="1:6" ht="22.5" x14ac:dyDescent="0.25">
      <c r="A52" s="43" t="s">
        <v>93</v>
      </c>
      <c r="B52" s="44" t="s">
        <v>75</v>
      </c>
      <c r="C52" s="44">
        <v>999999</v>
      </c>
      <c r="D52" s="44" t="s">
        <v>28</v>
      </c>
      <c r="E52" s="45" t="s">
        <v>94</v>
      </c>
      <c r="F52" s="46">
        <v>2389601400</v>
      </c>
    </row>
    <row r="53" spans="1:6" x14ac:dyDescent="0.25">
      <c r="A53" s="43" t="s">
        <v>95</v>
      </c>
      <c r="B53" s="44" t="s">
        <v>75</v>
      </c>
      <c r="C53" s="44">
        <v>999999</v>
      </c>
      <c r="D53" s="44" t="s">
        <v>28</v>
      </c>
      <c r="E53" s="45" t="s">
        <v>96</v>
      </c>
      <c r="F53" s="46">
        <v>749790600</v>
      </c>
    </row>
    <row r="54" spans="1:6" x14ac:dyDescent="0.25">
      <c r="A54" s="43" t="s">
        <v>97</v>
      </c>
      <c r="B54" s="44" t="s">
        <v>75</v>
      </c>
      <c r="C54" s="44">
        <v>999999</v>
      </c>
      <c r="D54" s="44" t="s">
        <v>28</v>
      </c>
      <c r="E54" s="45" t="s">
        <v>5</v>
      </c>
      <c r="F54" s="46">
        <v>93974000</v>
      </c>
    </row>
    <row r="55" spans="1:6" x14ac:dyDescent="0.25">
      <c r="A55" s="43" t="s">
        <v>98</v>
      </c>
      <c r="B55" s="44" t="s">
        <v>75</v>
      </c>
      <c r="C55" s="44">
        <v>999999</v>
      </c>
      <c r="D55" s="44" t="s">
        <v>28</v>
      </c>
      <c r="E55" s="45" t="s">
        <v>99</v>
      </c>
      <c r="F55" s="46">
        <v>27000000</v>
      </c>
    </row>
    <row r="56" spans="1:6" x14ac:dyDescent="0.25">
      <c r="A56" s="39" t="s">
        <v>100</v>
      </c>
      <c r="B56" s="40"/>
      <c r="C56" s="40"/>
      <c r="D56" s="40"/>
      <c r="E56" s="41" t="s">
        <v>6</v>
      </c>
      <c r="F56" s="42">
        <v>13501000000</v>
      </c>
    </row>
    <row r="57" spans="1:6" x14ac:dyDescent="0.25">
      <c r="A57" s="39" t="s">
        <v>101</v>
      </c>
      <c r="B57" s="40"/>
      <c r="C57" s="40"/>
      <c r="D57" s="40"/>
      <c r="E57" s="41" t="s">
        <v>102</v>
      </c>
      <c r="F57" s="42">
        <v>12801000000</v>
      </c>
    </row>
    <row r="58" spans="1:6" x14ac:dyDescent="0.25">
      <c r="A58" s="39" t="s">
        <v>103</v>
      </c>
      <c r="B58" s="40"/>
      <c r="C58" s="40"/>
      <c r="D58" s="40"/>
      <c r="E58" s="41" t="s">
        <v>104</v>
      </c>
      <c r="F58" s="42">
        <v>12801000000</v>
      </c>
    </row>
    <row r="59" spans="1:6" x14ac:dyDescent="0.25">
      <c r="A59" s="43" t="s">
        <v>105</v>
      </c>
      <c r="B59" s="44" t="s">
        <v>75</v>
      </c>
      <c r="C59" s="44">
        <v>999999</v>
      </c>
      <c r="D59" s="44" t="s">
        <v>39</v>
      </c>
      <c r="E59" s="45" t="s">
        <v>106</v>
      </c>
      <c r="F59" s="46">
        <v>12801000000</v>
      </c>
    </row>
    <row r="60" spans="1:6" x14ac:dyDescent="0.25">
      <c r="A60" s="39" t="s">
        <v>107</v>
      </c>
      <c r="B60" s="40"/>
      <c r="C60" s="40"/>
      <c r="D60" s="40"/>
      <c r="E60" s="41" t="s">
        <v>108</v>
      </c>
      <c r="F60" s="42">
        <v>700000000</v>
      </c>
    </row>
    <row r="61" spans="1:6" x14ac:dyDescent="0.25">
      <c r="A61" s="39" t="s">
        <v>109</v>
      </c>
      <c r="B61" s="40"/>
      <c r="C61" s="40"/>
      <c r="D61" s="40"/>
      <c r="E61" s="41" t="s">
        <v>110</v>
      </c>
      <c r="F61" s="42">
        <v>700000000</v>
      </c>
    </row>
    <row r="62" spans="1:6" x14ac:dyDescent="0.25">
      <c r="A62" s="43" t="s">
        <v>111</v>
      </c>
      <c r="B62" s="44" t="s">
        <v>75</v>
      </c>
      <c r="C62" s="44">
        <v>999999</v>
      </c>
      <c r="D62" s="44" t="s">
        <v>28</v>
      </c>
      <c r="E62" s="45" t="s">
        <v>112</v>
      </c>
      <c r="F62" s="46">
        <v>700000000</v>
      </c>
    </row>
    <row r="63" spans="1:6" ht="21" x14ac:dyDescent="0.25">
      <c r="A63" s="39" t="s">
        <v>113</v>
      </c>
      <c r="B63" s="40"/>
      <c r="C63" s="40"/>
      <c r="D63" s="40"/>
      <c r="E63" s="41" t="s">
        <v>114</v>
      </c>
      <c r="F63" s="42">
        <v>3230443000</v>
      </c>
    </row>
    <row r="64" spans="1:6" x14ac:dyDescent="0.25">
      <c r="A64" s="39" t="s">
        <v>115</v>
      </c>
      <c r="B64" s="40"/>
      <c r="C64" s="40"/>
      <c r="D64" s="40"/>
      <c r="E64" s="41" t="s">
        <v>116</v>
      </c>
      <c r="F64" s="42">
        <v>2545000000</v>
      </c>
    </row>
    <row r="65" spans="1:14" x14ac:dyDescent="0.25">
      <c r="A65" s="43" t="s">
        <v>117</v>
      </c>
      <c r="B65" s="44" t="s">
        <v>75</v>
      </c>
      <c r="C65" s="44">
        <v>999999</v>
      </c>
      <c r="D65" s="44" t="s">
        <v>28</v>
      </c>
      <c r="E65" s="45" t="s">
        <v>118</v>
      </c>
      <c r="F65" s="46">
        <v>2545000000</v>
      </c>
    </row>
    <row r="66" spans="1:14" x14ac:dyDescent="0.25">
      <c r="A66" s="43" t="s">
        <v>119</v>
      </c>
      <c r="B66" s="44" t="s">
        <v>75</v>
      </c>
      <c r="C66" s="44">
        <v>999999</v>
      </c>
      <c r="D66" s="44" t="s">
        <v>28</v>
      </c>
      <c r="E66" s="45" t="s">
        <v>120</v>
      </c>
      <c r="F66" s="46">
        <v>200000000</v>
      </c>
    </row>
    <row r="67" spans="1:14" x14ac:dyDescent="0.25">
      <c r="A67" s="39" t="s">
        <v>121</v>
      </c>
      <c r="B67" s="40"/>
      <c r="C67" s="40"/>
      <c r="D67" s="40"/>
      <c r="E67" s="41" t="s">
        <v>122</v>
      </c>
      <c r="F67" s="42">
        <v>105443000</v>
      </c>
    </row>
    <row r="68" spans="1:14" x14ac:dyDescent="0.25">
      <c r="A68" s="43" t="s">
        <v>123</v>
      </c>
      <c r="B68" s="44" t="s">
        <v>75</v>
      </c>
      <c r="C68" s="44">
        <v>999999</v>
      </c>
      <c r="D68" s="44" t="s">
        <v>28</v>
      </c>
      <c r="E68" s="45" t="s">
        <v>124</v>
      </c>
      <c r="F68" s="46">
        <v>85283000</v>
      </c>
    </row>
    <row r="69" spans="1:14" x14ac:dyDescent="0.25">
      <c r="A69" s="43" t="s">
        <v>125</v>
      </c>
      <c r="B69" s="44" t="s">
        <v>75</v>
      </c>
      <c r="C69" s="44">
        <v>999999</v>
      </c>
      <c r="D69" s="44" t="s">
        <v>28</v>
      </c>
      <c r="E69" s="45" t="s">
        <v>126</v>
      </c>
      <c r="F69" s="46">
        <v>20160000</v>
      </c>
    </row>
    <row r="70" spans="1:14" x14ac:dyDescent="0.25">
      <c r="A70" s="39" t="s">
        <v>127</v>
      </c>
      <c r="B70" s="40"/>
      <c r="C70" s="40"/>
      <c r="D70" s="40"/>
      <c r="E70" s="41" t="s">
        <v>128</v>
      </c>
      <c r="F70" s="42">
        <v>380000000</v>
      </c>
    </row>
    <row r="71" spans="1:14" x14ac:dyDescent="0.25">
      <c r="A71" s="39" t="s">
        <v>129</v>
      </c>
      <c r="B71" s="40"/>
      <c r="C71" s="40"/>
      <c r="D71" s="40"/>
      <c r="E71" s="41" t="s">
        <v>130</v>
      </c>
      <c r="F71" s="42">
        <v>380000000</v>
      </c>
    </row>
    <row r="72" spans="1:14" x14ac:dyDescent="0.25">
      <c r="A72" s="43" t="s">
        <v>131</v>
      </c>
      <c r="B72" s="44" t="s">
        <v>75</v>
      </c>
      <c r="C72" s="44">
        <v>999999</v>
      </c>
      <c r="D72" s="44" t="s">
        <v>28</v>
      </c>
      <c r="E72" s="45" t="s">
        <v>132</v>
      </c>
      <c r="F72" s="46">
        <v>380000000</v>
      </c>
    </row>
    <row r="73" spans="1:14" x14ac:dyDescent="0.25">
      <c r="A73" s="92" t="s">
        <v>133</v>
      </c>
      <c r="B73" s="92"/>
      <c r="C73" s="92"/>
      <c r="D73" s="92"/>
      <c r="E73" s="92"/>
      <c r="F73" s="47">
        <f>$J$7</f>
        <v>0</v>
      </c>
    </row>
    <row r="74" spans="1:14" x14ac:dyDescent="0.25">
      <c r="A74" s="33"/>
      <c r="B74" s="33"/>
      <c r="C74" s="33"/>
      <c r="D74" s="33"/>
      <c r="E74" s="34"/>
      <c r="F74" s="33"/>
    </row>
    <row r="75" spans="1:14" x14ac:dyDescent="0.25">
      <c r="A75" s="93" t="s">
        <v>30</v>
      </c>
      <c r="B75" s="93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</row>
    <row r="76" spans="1:14" x14ac:dyDescent="0.25">
      <c r="A76" s="93" t="s">
        <v>134</v>
      </c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</row>
    <row r="77" spans="1:14" x14ac:dyDescent="0.25">
      <c r="A77" s="48"/>
      <c r="B77" s="48"/>
      <c r="C77" s="49"/>
      <c r="D77" s="49"/>
      <c r="E77" s="49"/>
      <c r="F77" s="49"/>
      <c r="G77" s="49"/>
      <c r="H77" s="49"/>
      <c r="I77" s="48"/>
      <c r="J77" s="48"/>
      <c r="K77" s="48"/>
      <c r="L77" s="48"/>
      <c r="M77" s="48"/>
      <c r="N77" s="48"/>
    </row>
    <row r="78" spans="1:14" ht="63" x14ac:dyDescent="0.25">
      <c r="A78" s="50" t="s">
        <v>9</v>
      </c>
      <c r="B78" s="50" t="s">
        <v>135</v>
      </c>
      <c r="C78" s="50" t="s">
        <v>136</v>
      </c>
      <c r="D78" s="50" t="s">
        <v>137</v>
      </c>
      <c r="E78" s="51" t="s">
        <v>11</v>
      </c>
      <c r="F78" s="51" t="s">
        <v>138</v>
      </c>
      <c r="G78" s="51" t="s">
        <v>139</v>
      </c>
      <c r="H78" s="51" t="s">
        <v>140</v>
      </c>
      <c r="I78" s="50" t="s">
        <v>141</v>
      </c>
      <c r="J78" s="51" t="s">
        <v>142</v>
      </c>
      <c r="K78" s="51" t="s">
        <v>143</v>
      </c>
      <c r="L78" s="51" t="s">
        <v>144</v>
      </c>
      <c r="M78" s="51" t="s">
        <v>145</v>
      </c>
      <c r="N78" s="52" t="s">
        <v>61</v>
      </c>
    </row>
    <row r="79" spans="1:14" ht="63" x14ac:dyDescent="0.25">
      <c r="A79" s="53"/>
      <c r="B79" s="53"/>
      <c r="C79" s="54"/>
      <c r="D79" s="54"/>
      <c r="E79" s="54"/>
      <c r="F79" s="54"/>
      <c r="G79" s="55"/>
      <c r="H79" s="55"/>
      <c r="I79" s="56" t="s">
        <v>146</v>
      </c>
      <c r="J79" s="53"/>
      <c r="K79" s="53"/>
      <c r="L79" s="53"/>
      <c r="M79" s="53"/>
      <c r="N79" s="57">
        <v>40475000000</v>
      </c>
    </row>
    <row r="80" spans="1:14" ht="52.5" x14ac:dyDescent="0.25">
      <c r="A80" s="53"/>
      <c r="B80" s="53"/>
      <c r="C80" s="54"/>
      <c r="D80" s="54" t="s">
        <v>147</v>
      </c>
      <c r="E80" s="54"/>
      <c r="F80" s="54"/>
      <c r="G80" s="58"/>
      <c r="H80" s="58"/>
      <c r="I80" s="56" t="s">
        <v>148</v>
      </c>
      <c r="J80" s="53"/>
      <c r="K80" s="53"/>
      <c r="L80" s="53"/>
      <c r="M80" s="53"/>
      <c r="N80" s="57">
        <v>40475000000</v>
      </c>
    </row>
    <row r="81" spans="1:14" ht="115.5" x14ac:dyDescent="0.25">
      <c r="A81" s="53"/>
      <c r="B81" s="53"/>
      <c r="C81" s="54"/>
      <c r="D81" s="54" t="s">
        <v>149</v>
      </c>
      <c r="E81" s="54"/>
      <c r="F81" s="54"/>
      <c r="G81" s="58"/>
      <c r="H81" s="58"/>
      <c r="I81" s="56" t="s">
        <v>150</v>
      </c>
      <c r="J81" s="53"/>
      <c r="K81" s="53"/>
      <c r="L81" s="53"/>
      <c r="M81" s="53"/>
      <c r="N81" s="57">
        <v>20000000000</v>
      </c>
    </row>
    <row r="82" spans="1:14" ht="145.5" x14ac:dyDescent="0.25">
      <c r="A82" s="59"/>
      <c r="B82" s="59"/>
      <c r="C82" s="60"/>
      <c r="D82" s="54" t="s">
        <v>151</v>
      </c>
      <c r="E82" s="60"/>
      <c r="F82" s="60"/>
      <c r="G82" s="55" t="s">
        <v>152</v>
      </c>
      <c r="H82" s="55" t="s">
        <v>138</v>
      </c>
      <c r="I82" s="56" t="s">
        <v>153</v>
      </c>
      <c r="J82" s="59"/>
      <c r="K82" s="59"/>
      <c r="L82" s="59"/>
      <c r="M82" s="59"/>
      <c r="N82" s="61">
        <v>20000000000</v>
      </c>
    </row>
    <row r="83" spans="1:14" ht="90" x14ac:dyDescent="0.25">
      <c r="A83" s="59"/>
      <c r="B83" s="59"/>
      <c r="C83" s="60"/>
      <c r="D83" s="54"/>
      <c r="E83" s="60"/>
      <c r="F83" s="60"/>
      <c r="G83" s="55"/>
      <c r="H83" s="55"/>
      <c r="I83" s="56" t="s">
        <v>154</v>
      </c>
      <c r="J83" s="59"/>
      <c r="K83" s="59"/>
      <c r="L83" s="59"/>
      <c r="M83" s="59"/>
      <c r="N83" s="61">
        <v>20000000000</v>
      </c>
    </row>
    <row r="84" spans="1:14" ht="78.75" x14ac:dyDescent="0.25">
      <c r="A84" s="59" t="s">
        <v>155</v>
      </c>
      <c r="B84" s="59" t="s">
        <v>156</v>
      </c>
      <c r="C84" s="60" t="s">
        <v>157</v>
      </c>
      <c r="D84" s="60" t="s">
        <v>158</v>
      </c>
      <c r="E84" s="60" t="s">
        <v>39</v>
      </c>
      <c r="F84" s="60" t="s">
        <v>159</v>
      </c>
      <c r="G84" s="55"/>
      <c r="H84" s="55"/>
      <c r="I84" s="56" t="s">
        <v>160</v>
      </c>
      <c r="J84" s="59"/>
      <c r="K84" s="59"/>
      <c r="L84" s="59"/>
      <c r="M84" s="59"/>
      <c r="N84" s="61">
        <v>1500000000</v>
      </c>
    </row>
    <row r="85" spans="1:14" ht="78.75" x14ac:dyDescent="0.25">
      <c r="A85" s="59" t="s">
        <v>155</v>
      </c>
      <c r="B85" s="59" t="s">
        <v>156</v>
      </c>
      <c r="C85" s="60" t="s">
        <v>157</v>
      </c>
      <c r="D85" s="60" t="s">
        <v>158</v>
      </c>
      <c r="E85" s="60" t="s">
        <v>28</v>
      </c>
      <c r="F85" s="60" t="s">
        <v>159</v>
      </c>
      <c r="G85" s="55"/>
      <c r="H85" s="55"/>
      <c r="I85" s="56" t="s">
        <v>160</v>
      </c>
      <c r="J85" s="53"/>
      <c r="K85" s="53"/>
      <c r="L85" s="53"/>
      <c r="M85" s="53"/>
      <c r="N85" s="61">
        <v>18500000000</v>
      </c>
    </row>
    <row r="86" spans="1:14" ht="126" x14ac:dyDescent="0.25">
      <c r="A86" s="53"/>
      <c r="B86" s="53"/>
      <c r="C86" s="54"/>
      <c r="D86" s="54" t="s">
        <v>161</v>
      </c>
      <c r="E86" s="54"/>
      <c r="F86" s="54"/>
      <c r="G86" s="58"/>
      <c r="H86" s="58"/>
      <c r="I86" s="56" t="s">
        <v>162</v>
      </c>
      <c r="J86" s="53"/>
      <c r="K86" s="53"/>
      <c r="L86" s="53"/>
      <c r="M86" s="53"/>
      <c r="N86" s="57">
        <v>20475000000</v>
      </c>
    </row>
    <row r="87" spans="1:14" ht="179.25" x14ac:dyDescent="0.25">
      <c r="A87" s="59"/>
      <c r="B87" s="59"/>
      <c r="C87" s="60"/>
      <c r="D87" s="60" t="s">
        <v>163</v>
      </c>
      <c r="E87" s="60"/>
      <c r="F87" s="60"/>
      <c r="G87" s="55" t="s">
        <v>164</v>
      </c>
      <c r="H87" s="55" t="s">
        <v>138</v>
      </c>
      <c r="I87" s="56" t="s">
        <v>165</v>
      </c>
      <c r="J87" s="59"/>
      <c r="K87" s="59"/>
      <c r="L87" s="59"/>
      <c r="M87" s="59"/>
      <c r="N87" s="61">
        <v>20475000000</v>
      </c>
    </row>
    <row r="88" spans="1:14" ht="112.5" x14ac:dyDescent="0.25">
      <c r="A88" s="59"/>
      <c r="B88" s="59"/>
      <c r="C88" s="60"/>
      <c r="D88" s="60"/>
      <c r="E88" s="60"/>
      <c r="F88" s="60"/>
      <c r="G88" s="55"/>
      <c r="H88" s="55"/>
      <c r="I88" s="56" t="s">
        <v>166</v>
      </c>
      <c r="J88" s="59"/>
      <c r="K88" s="59"/>
      <c r="L88" s="59"/>
      <c r="M88" s="59"/>
      <c r="N88" s="61">
        <v>20475000000</v>
      </c>
    </row>
    <row r="89" spans="1:14" ht="112.5" x14ac:dyDescent="0.25">
      <c r="A89" s="59" t="s">
        <v>155</v>
      </c>
      <c r="B89" s="59" t="s">
        <v>156</v>
      </c>
      <c r="C89" s="60" t="s">
        <v>167</v>
      </c>
      <c r="D89" s="60" t="s">
        <v>168</v>
      </c>
      <c r="E89" s="60" t="s">
        <v>39</v>
      </c>
      <c r="F89" s="60" t="s">
        <v>169</v>
      </c>
      <c r="G89" s="55"/>
      <c r="H89" s="55"/>
      <c r="I89" s="56" t="s">
        <v>170</v>
      </c>
      <c r="J89" s="59"/>
      <c r="K89" s="59"/>
      <c r="L89" s="59"/>
      <c r="M89" s="59"/>
      <c r="N89" s="57">
        <v>3500000000</v>
      </c>
    </row>
    <row r="90" spans="1:14" ht="112.5" x14ac:dyDescent="0.25">
      <c r="A90" s="59" t="s">
        <v>155</v>
      </c>
      <c r="B90" s="59" t="s">
        <v>156</v>
      </c>
      <c r="C90" s="60" t="s">
        <v>167</v>
      </c>
      <c r="D90" s="60" t="s">
        <v>168</v>
      </c>
      <c r="E90" s="60" t="s">
        <v>28</v>
      </c>
      <c r="F90" s="59" t="s">
        <v>169</v>
      </c>
      <c r="G90" s="62"/>
      <c r="H90" s="62"/>
      <c r="I90" s="56" t="s">
        <v>170</v>
      </c>
      <c r="J90" s="59"/>
      <c r="K90" s="59"/>
      <c r="L90" s="59"/>
      <c r="M90" s="59"/>
      <c r="N90" s="63">
        <v>16975000000</v>
      </c>
    </row>
    <row r="91" spans="1:14" x14ac:dyDescent="0.25">
      <c r="A91" s="94" t="s">
        <v>171</v>
      </c>
      <c r="B91" s="95"/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6"/>
      <c r="N91" s="64">
        <f>$AC$8</f>
        <v>0</v>
      </c>
    </row>
    <row r="92" spans="1:14" x14ac:dyDescent="0.25">
      <c r="A92" s="48"/>
      <c r="B92" s="48"/>
      <c r="C92" s="49"/>
      <c r="D92" s="49"/>
      <c r="E92" s="49"/>
      <c r="F92" s="49"/>
      <c r="G92" s="49"/>
      <c r="H92" s="49"/>
      <c r="I92" s="48"/>
      <c r="J92" s="48"/>
      <c r="K92" s="48"/>
      <c r="L92" s="48"/>
      <c r="M92" s="48"/>
      <c r="N92" s="48"/>
    </row>
    <row r="93" spans="1:14" x14ac:dyDescent="0.25">
      <c r="A93" s="48"/>
      <c r="B93" s="48"/>
      <c r="C93" s="49"/>
      <c r="D93" s="49"/>
      <c r="E93" s="49"/>
      <c r="F93" s="49"/>
      <c r="G93" s="49"/>
      <c r="H93" s="49"/>
      <c r="I93" s="48"/>
      <c r="J93" s="48"/>
      <c r="K93" s="48"/>
      <c r="L93" s="48"/>
      <c r="M93" s="48"/>
      <c r="N93" s="48"/>
    </row>
    <row r="94" spans="1:14" x14ac:dyDescent="0.15">
      <c r="A94" s="88" t="s">
        <v>57</v>
      </c>
      <c r="B94" s="88"/>
      <c r="C94" s="88"/>
      <c r="D94" s="88"/>
      <c r="E94" s="88"/>
      <c r="F94" s="88"/>
      <c r="G94" s="49"/>
      <c r="H94" s="49"/>
      <c r="I94" s="48"/>
      <c r="J94" s="48"/>
      <c r="K94" s="48"/>
      <c r="L94" s="48"/>
      <c r="M94" s="48"/>
      <c r="N94" s="48"/>
    </row>
    <row r="95" spans="1:14" x14ac:dyDescent="0.15">
      <c r="A95" s="88" t="s">
        <v>30</v>
      </c>
      <c r="B95" s="88"/>
      <c r="C95" s="88"/>
      <c r="D95" s="88"/>
      <c r="E95" s="88"/>
      <c r="F95" s="88"/>
    </row>
    <row r="96" spans="1:14" x14ac:dyDescent="0.15">
      <c r="A96" s="88" t="s">
        <v>172</v>
      </c>
      <c r="B96" s="88"/>
      <c r="C96" s="88"/>
      <c r="D96" s="88"/>
      <c r="E96" s="88"/>
      <c r="F96" s="88"/>
    </row>
    <row r="97" spans="1:6" x14ac:dyDescent="0.15">
      <c r="A97" s="65"/>
      <c r="B97" s="65"/>
      <c r="C97" s="65"/>
      <c r="D97" s="65"/>
      <c r="E97" s="65"/>
      <c r="F97" s="65"/>
    </row>
    <row r="98" spans="1:6" ht="12" thickBot="1" x14ac:dyDescent="0.2">
      <c r="A98" s="65"/>
      <c r="B98" s="65"/>
      <c r="C98" s="65"/>
      <c r="D98" s="65"/>
      <c r="E98" s="65"/>
      <c r="F98" s="65"/>
    </row>
    <row r="99" spans="1:6" ht="18.75" thickBot="1" x14ac:dyDescent="0.3">
      <c r="A99" s="66" t="s">
        <v>9</v>
      </c>
      <c r="B99" s="67" t="s">
        <v>12</v>
      </c>
      <c r="C99" s="67" t="s">
        <v>59</v>
      </c>
      <c r="D99" s="67" t="s">
        <v>11</v>
      </c>
      <c r="E99" s="68" t="s">
        <v>60</v>
      </c>
      <c r="F99" s="69" t="s">
        <v>173</v>
      </c>
    </row>
    <row r="100" spans="1:6" x14ac:dyDescent="0.25">
      <c r="A100" s="70">
        <v>2</v>
      </c>
      <c r="B100" s="71"/>
      <c r="C100" s="71"/>
      <c r="D100" s="71"/>
      <c r="E100" s="72" t="s">
        <v>174</v>
      </c>
      <c r="F100" s="73">
        <f>F101</f>
        <v>7000000000</v>
      </c>
    </row>
    <row r="101" spans="1:6" x14ac:dyDescent="0.25">
      <c r="A101" s="74" t="s">
        <v>175</v>
      </c>
      <c r="B101" s="75"/>
      <c r="C101" s="75"/>
      <c r="D101" s="75"/>
      <c r="E101" s="76" t="s">
        <v>176</v>
      </c>
      <c r="F101" s="77">
        <f>F102</f>
        <v>7000000000</v>
      </c>
    </row>
    <row r="102" spans="1:6" x14ac:dyDescent="0.25">
      <c r="A102" s="74" t="s">
        <v>177</v>
      </c>
      <c r="B102" s="75"/>
      <c r="C102" s="75"/>
      <c r="D102" s="75"/>
      <c r="E102" s="76" t="s">
        <v>178</v>
      </c>
      <c r="F102" s="77">
        <f>F103</f>
        <v>7000000000</v>
      </c>
    </row>
    <row r="103" spans="1:6" x14ac:dyDescent="0.25">
      <c r="A103" s="74" t="s">
        <v>179</v>
      </c>
      <c r="B103" s="75"/>
      <c r="C103" s="75"/>
      <c r="D103" s="75"/>
      <c r="E103" s="76" t="s">
        <v>90</v>
      </c>
      <c r="F103" s="77">
        <f>F104</f>
        <v>7000000000</v>
      </c>
    </row>
    <row r="104" spans="1:6" ht="12" thickBot="1" x14ac:dyDescent="0.3">
      <c r="A104" s="78" t="s">
        <v>180</v>
      </c>
      <c r="B104" s="79" t="s">
        <v>29</v>
      </c>
      <c r="C104" s="79" t="s">
        <v>27</v>
      </c>
      <c r="D104" s="79" t="s">
        <v>28</v>
      </c>
      <c r="E104" s="80" t="s">
        <v>5</v>
      </c>
      <c r="F104" s="81">
        <v>7000000000</v>
      </c>
    </row>
    <row r="105" spans="1:6" ht="12" thickBot="1" x14ac:dyDescent="0.3">
      <c r="A105" s="89" t="s">
        <v>181</v>
      </c>
      <c r="B105" s="90"/>
      <c r="C105" s="90"/>
      <c r="D105" s="90"/>
      <c r="E105" s="91"/>
      <c r="F105" s="82">
        <f>F100</f>
        <v>7000000000</v>
      </c>
    </row>
    <row r="106" spans="1:6" x14ac:dyDescent="0.15">
      <c r="A106" s="65"/>
      <c r="B106" s="65"/>
      <c r="C106" s="65"/>
      <c r="D106" s="65"/>
      <c r="E106" s="65"/>
      <c r="F106" s="65"/>
    </row>
    <row r="107" spans="1:6" x14ac:dyDescent="0.15">
      <c r="A107" s="65"/>
      <c r="B107" s="97" t="s">
        <v>182</v>
      </c>
      <c r="C107" s="65"/>
      <c r="D107" s="65"/>
      <c r="E107" s="65"/>
      <c r="F107" s="65"/>
    </row>
  </sheetData>
  <mergeCells count="17">
    <mergeCell ref="A95:F95"/>
    <mergeCell ref="A96:F96"/>
    <mergeCell ref="A105:E105"/>
    <mergeCell ref="A73:E73"/>
    <mergeCell ref="A75:N75"/>
    <mergeCell ref="A76:N76"/>
    <mergeCell ref="A91:M91"/>
    <mergeCell ref="A94:F94"/>
    <mergeCell ref="A34:F34"/>
    <mergeCell ref="A1:F1"/>
    <mergeCell ref="A2:F2"/>
    <mergeCell ref="A26:E26"/>
    <mergeCell ref="A28:E28"/>
    <mergeCell ref="A30:E30"/>
    <mergeCell ref="A27:E27"/>
    <mergeCell ref="A32:F32"/>
    <mergeCell ref="A33:F33"/>
  </mergeCells>
  <conditionalFormatting sqref="A43 E43:F43 A45 E45:F45 A48:A49 E48:F49 A51:A55 E51:F55 A59 E59:F59 A62 E62:F62 A65:A66 E65:F66 A68:A69 E68:F69 A72 E72:F72 A37:F42 A44:F44 A46:F47 A50:F50 A56:F58 A60:F61 A63:F64 A67:F67 A70:F71">
    <cfRule type="expression" dxfId="35" priority="29">
      <formula>#REF!="A8"</formula>
    </cfRule>
    <cfRule type="expression" dxfId="34" priority="30">
      <formula>#REF!="A7"</formula>
    </cfRule>
    <cfRule type="expression" dxfId="33" priority="31">
      <formula>#REF!="A6"</formula>
    </cfRule>
    <cfRule type="expression" dxfId="32" priority="32">
      <formula>#REF!="A5"</formula>
    </cfRule>
    <cfRule type="expression" dxfId="31" priority="33">
      <formula>#REF!="A4"</formula>
    </cfRule>
    <cfRule type="expression" dxfId="30" priority="34">
      <formula>#REF!="A3"</formula>
    </cfRule>
    <cfRule type="expression" dxfId="29" priority="35">
      <formula>#REF!="A2"</formula>
    </cfRule>
    <cfRule type="expression" dxfId="28" priority="36">
      <formula>#REF!="A1"</formula>
    </cfRule>
  </conditionalFormatting>
  <conditionalFormatting sqref="B43:D43">
    <cfRule type="expression" dxfId="27" priority="10">
      <formula>#REF!="A9"</formula>
    </cfRule>
    <cfRule type="expression" dxfId="26" priority="11">
      <formula>#REF!="A8"</formula>
    </cfRule>
    <cfRule type="expression" dxfId="25" priority="12">
      <formula>#REF!="A7"</formula>
    </cfRule>
    <cfRule type="expression" dxfId="24" priority="13">
      <formula>#REF!="A6"</formula>
    </cfRule>
    <cfRule type="expression" dxfId="23" priority="14">
      <formula>#REF!="A5"</formula>
    </cfRule>
    <cfRule type="expression" dxfId="22" priority="15">
      <formula>#REF!="A4"</formula>
    </cfRule>
    <cfRule type="expression" dxfId="21" priority="16">
      <formula>#REF!="A3"</formula>
    </cfRule>
    <cfRule type="expression" dxfId="20" priority="17">
      <formula>#REF!="A2"</formula>
    </cfRule>
    <cfRule type="expression" dxfId="19" priority="18">
      <formula>#REF!="A1"</formula>
    </cfRule>
  </conditionalFormatting>
  <conditionalFormatting sqref="B45:D45 B48:D49 B51:D55 B59:D59 B62:D62 B65:D66 B68:D69 B72:D72">
    <cfRule type="expression" dxfId="18" priority="1">
      <formula>#REF!="A9"</formula>
    </cfRule>
    <cfRule type="expression" dxfId="17" priority="2">
      <formula>#REF!="A8"</formula>
    </cfRule>
    <cfRule type="expression" dxfId="16" priority="3">
      <formula>#REF!="A7"</formula>
    </cfRule>
    <cfRule type="expression" dxfId="15" priority="4">
      <formula>#REF!="A6"</formula>
    </cfRule>
    <cfRule type="expression" dxfId="14" priority="5">
      <formula>#REF!="A5"</formula>
    </cfRule>
    <cfRule type="expression" dxfId="13" priority="6">
      <formula>#REF!="A4"</formula>
    </cfRule>
    <cfRule type="expression" dxfId="12" priority="7">
      <formula>#REF!="A3"</formula>
    </cfRule>
    <cfRule type="expression" dxfId="11" priority="8">
      <formula>#REF!="A2"</formula>
    </cfRule>
    <cfRule type="expression" dxfId="10" priority="9">
      <formula>#REF!="A1"</formula>
    </cfRule>
  </conditionalFormatting>
  <conditionalFormatting sqref="E43:F43 A43 A45 E45:F45 A48:A49 E48:F49 A51:A55 E51:F55 A59 E59:F59 A62 E62:F62 A65:A66 E65:F66 A68:A69 E68:F69 A72 E72:F72 A37:F42 A44:F44 A46:F47 A50:F50 A56:F58 A60:F61 A63:F64 A67:F67 A70:F71">
    <cfRule type="expression" dxfId="9" priority="28">
      <formula>#REF!="A9"</formula>
    </cfRule>
  </conditionalFormatting>
  <conditionalFormatting sqref="F43">
    <cfRule type="expression" dxfId="8" priority="19">
      <formula>#REF!="A9"</formula>
    </cfRule>
    <cfRule type="expression" dxfId="7" priority="20">
      <formula>#REF!="A8"</formula>
    </cfRule>
    <cfRule type="expression" dxfId="6" priority="21">
      <formula>#REF!="A7"</formula>
    </cfRule>
    <cfRule type="expression" dxfId="5" priority="22">
      <formula>#REF!="A6"</formula>
    </cfRule>
    <cfRule type="expression" dxfId="4" priority="23">
      <formula>#REF!="A5"</formula>
    </cfRule>
    <cfRule type="expression" dxfId="3" priority="24">
      <formula>#REF!="A4"</formula>
    </cfRule>
    <cfRule type="expression" dxfId="2" priority="25">
      <formula>#REF!="A3"</formula>
    </cfRule>
    <cfRule type="expression" dxfId="1" priority="26">
      <formula>#REF!="A2"</formula>
    </cfRule>
    <cfRule type="expression" dxfId="0" priority="27">
      <formula>#REF!="A1"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1207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Mery Ramos Quintero</dc:creator>
  <cp:lastModifiedBy>Maria Ines Boton Macana</cp:lastModifiedBy>
  <cp:lastPrinted>2021-11-17T20:32:15Z</cp:lastPrinted>
  <dcterms:created xsi:type="dcterms:W3CDTF">2021-11-09T01:43:52Z</dcterms:created>
  <dcterms:modified xsi:type="dcterms:W3CDTF">2024-03-06T21:10:45Z</dcterms:modified>
</cp:coreProperties>
</file>