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Diana\SynologyDrive\OFICINA DE CONTRATACION 18 DE NOVIEMBRE DEL  2021\DIANA TELLEZ JULIO 2016\RELACION CONTRATOS DIANA TELLEZ\"/>
    </mc:Choice>
  </mc:AlternateContent>
  <xr:revisionPtr revIDLastSave="0" documentId="13_ncr:1_{52829652-6C4A-4C84-92EB-70BAF87F0390}" xr6:coauthVersionLast="47" xr6:coauthVersionMax="47" xr10:uidLastSave="{00000000-0000-0000-0000-000000000000}"/>
  <bookViews>
    <workbookView xWindow="-120" yWindow="-120" windowWidth="20730" windowHeight="11160" xr2:uid="{00000000-000D-0000-FFFF-FFFF00000000}"/>
  </bookViews>
  <sheets>
    <sheet name="CONTRATOS 2022" sheetId="1" r:id="rId1"/>
    <sheet name="PRESTACION DE SERVICIOS 2022" sheetId="6" r:id="rId2"/>
    <sheet name="MUNICIPIOS 2022" sheetId="5" r:id="rId3"/>
  </sheets>
  <externalReferences>
    <externalReference r:id="rId4"/>
  </externalReferences>
  <definedNames>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2022'!$D$49</definedName>
    <definedName name="Tipo_Contrato">[1]LISTA_TIPO_CONTRATO!$A$2:$C$5</definedName>
    <definedName name="Tipo_Gasto">'[1]LISTA_TIPO_GASTO '!$A$2:$C$3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5" l="1"/>
  <c r="F16" i="5"/>
  <c r="T39" i="6"/>
  <c r="T35" i="6"/>
  <c r="T28" i="6"/>
  <c r="T27" i="6"/>
  <c r="T26" i="6"/>
  <c r="T25" i="6"/>
  <c r="T24" i="6"/>
  <c r="T23" i="6"/>
  <c r="T22" i="6"/>
  <c r="T21" i="6"/>
  <c r="T20" i="6"/>
  <c r="T19" i="6"/>
  <c r="T18" i="6"/>
  <c r="T17" i="6"/>
  <c r="T16" i="6"/>
  <c r="T15" i="6"/>
  <c r="T14" i="6"/>
  <c r="T13" i="6"/>
  <c r="T12" i="6"/>
  <c r="T11" i="6"/>
  <c r="T10" i="6"/>
  <c r="T9" i="6"/>
  <c r="T8" i="6"/>
  <c r="T7" i="6"/>
  <c r="T6" i="6"/>
  <c r="T5" i="6"/>
  <c r="T4" i="6"/>
  <c r="T30" i="6" s="1"/>
  <c r="T3" i="6"/>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2" i="1"/>
  <c r="T32" i="6" l="1"/>
  <c r="T33" i="6" s="1"/>
</calcChain>
</file>

<file path=xl/sharedStrings.xml><?xml version="1.0" encoding="utf-8"?>
<sst xmlns="http://schemas.openxmlformats.org/spreadsheetml/2006/main" count="1115" uniqueCount="514">
  <si>
    <t>NÚMERO DEL CONTRATO</t>
  </si>
  <si>
    <t>NOMBRE ó RAZÓN SOC. CONTRATISTA</t>
  </si>
  <si>
    <t>NIT CONTRATISTA</t>
  </si>
  <si>
    <t>OBJETO DEL CONTRATO</t>
  </si>
  <si>
    <t>TIPO DE CONTRATO</t>
  </si>
  <si>
    <t>PERSONAL_Y_COSTOS_CONTRATOS</t>
  </si>
  <si>
    <t>1</t>
  </si>
  <si>
    <t>2</t>
  </si>
  <si>
    <t>3</t>
  </si>
  <si>
    <t>4</t>
  </si>
  <si>
    <t>5</t>
  </si>
  <si>
    <t>6</t>
  </si>
  <si>
    <t>7</t>
  </si>
  <si>
    <t>8</t>
  </si>
  <si>
    <t>9</t>
  </si>
  <si>
    <t>10</t>
  </si>
  <si>
    <t>11</t>
  </si>
  <si>
    <t>12</t>
  </si>
  <si>
    <t>13</t>
  </si>
  <si>
    <t>14</t>
  </si>
  <si>
    <t>15</t>
  </si>
  <si>
    <t>16</t>
  </si>
  <si>
    <t>ASTRID NATHALIA GARZON ALFONSO</t>
  </si>
  <si>
    <t>PRESTAR SERVICIOS PROFESIONALES EN EL AREA ADMINISTRATIVA Y FINANCIERA PARA REALIZAR EL SEGUIMIENTO A LOS CONTRATOS DE SECRETARIA DISTRITAL DE INTEGRACION SOCIAL CONVIDA EPS Y LOS DIFERENTES CONVENIOS ASOCIADOS CON LA BENEFICENCIA DE CUNDINAMARCA</t>
  </si>
  <si>
    <t>CARLOS ALBERTO ZUÑIGA PATIÑO</t>
  </si>
  <si>
    <t>CONTRATAR LA PRESTACION DE SERVICIOS PROFESIONALES EN LA SECRETARIA GENERAL DE LA BENEFICENCIA DE CUNDINAMARCA PARA ANALIZAR REVISAR LOS DOCUMENTOS RELACIONADOS CON LAS AFILIACIONES Y/O ESTADOS DE CUENTA DE ENTIDADES PRESTADORAS DE SALUD Y CAJAS DE COMPENSACION COMO TAMBIEN APOYAR LOS PROYECTOS Y ESTRATEGIAS DE GESTION Y PROYECCION DE TALENTO HUMANO DE LA ENTIDAD</t>
  </si>
  <si>
    <t>17</t>
  </si>
  <si>
    <t>18</t>
  </si>
  <si>
    <t>19</t>
  </si>
  <si>
    <t>20</t>
  </si>
  <si>
    <t>21</t>
  </si>
  <si>
    <t>22</t>
  </si>
  <si>
    <t>23</t>
  </si>
  <si>
    <t>24</t>
  </si>
  <si>
    <t>25</t>
  </si>
  <si>
    <t>26</t>
  </si>
  <si>
    <t>27</t>
  </si>
  <si>
    <t>YANINALEXA CUADROS PEÑA</t>
  </si>
  <si>
    <t>PRESTACION DE SERVICIOS PROFESIONALES COMO ASESOR PARA APOYAR LOS PROCESOS DE CONTRATACION ESTATAL Y REALIZAR LA REVISION DE LAS ACTUACIONES ADMINISTRATIVAS QUE REQUIERA LA SECRETARIA GENERAL DE LA BENEFICENCIA DE CUNDINAMARCA</t>
  </si>
  <si>
    <t>LIZETH CAROLINA VELEZ ALBARRAN</t>
  </si>
  <si>
    <t>PRESTAR SERVICIOS PROFESIONALES EN EL AREA DE NUTRICION  DIETETICA Y SERVICIO DE ALIMENTACION PARA APOYAR A LA SUPERVISION EN LOS PROCESOS PROPIOS DEL AREA EN LOS CONVENIOS DE COOPERACION CON LOS CENTROS DE PROTECCION SOCIAL DE LA BENEFICENCIA DE CUNDINAMARCA</t>
  </si>
  <si>
    <t>DAVID FELIPE SIERRA RIVERA</t>
  </si>
  <si>
    <t xml:space="preserve">CONTRATAR LA PRESTACION DE SERVICIOS PROFESIONALES DE UN ABOGADO DE APOYO A LA GESTION EN LA OFICINA DE GESTION INTEGRAL DE BIENES INMUEBLES PARA ADELANTAR LOS PROCESOS RELACIONADOS CON LOS BIENES INMUEBLES DE LA BENEFICENCIA DE CUNDINAMARCA </t>
  </si>
  <si>
    <t>PABLO ARTURO DURAN BONILLA</t>
  </si>
  <si>
    <t>PRESTAR SERVICIOS PROFESIONALES A LA OFICINA ASESORA JURIDICA DE LA BENEFICENCIA DE CUNDINAMARCA CON EL FIN DE EJERCER LA REPRESENTACION JUDICIAL Y/O EXTRAJUDICIAL CON LOS COMPONENTES PROPIOS DEL DERECHO PUBLICO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CULMINACION LOS PROCESOS JUDICIALES QUE SEAN INVOLUCRADOS LOS INTERESES DE LA ENTIDAD DE CONFORMIDAD A LA VIGENCIA DEL CONTRATO SE DEBE APOYAR EN LA ASESORIA DE EMITIR CONCEPTOS JURIDICOS TRAMITAR RESPONDER SOLICITUDES DERECHOS DE PETICION TUTELAS PROYECTAR RESOLUCIONES Y ACUERDOS ASEGURANDO EL CONTROL SEGUIMIENTO REVISION Y ATENCION DE TODOS LOS PROCESOS ASIGNADOS EN ARAS GARANTIZAR LOS INTERESES Y DEFENSA JUDICIAL DE LA BENEFICENCIA DE CUNDINAMARCA</t>
  </si>
  <si>
    <t>CARLOS ALBERTO ROJAS ANDRADE</t>
  </si>
  <si>
    <t xml:space="preserve">CONTRATAR LOS SERVICIOS PROFESIONALES PARA APOYAR LAS ACTIVIDADES RELACIONADAS CON LA DEFENSA JUDICIAL Y EXTRAJUDICIAL DE LA BENEFICENCIA DE CUNDINAMARCA Y BRINDAR ACOMPAÑAMIENTO JURIDICO A LA OFICINA DE GESTION INTEGRAL DE BIENES INMUEBLES Y A LA OFICINA ASESORA JURIDICA EN EL SEGUIMIENTO Y CONTROL DE LOS PROCESOS Y DEMAS ASUNTOS DE CARACTER FIDUCIARIO QUE SE LE ASIGNEN A FIN DE SALVAGUARDAR LOS INTERESES DE LA ENTIDAD </t>
  </si>
  <si>
    <t>EDWIN JULIAN MONTAÑO CASTRO</t>
  </si>
  <si>
    <t>CONTRATAR LOS SERVICIOS PROFESIONALES DE ABOGADO PARA EL APOYO JURIDICO LABORAL CON EL FIN DE REALIZAR LA REVISION DE CUOTAS PARTES LAS SOLICITUDES DE BONO PENSIONAL PROYECCION DE TUTELAS QUE SE PRESENTEN EN LA SECRETARIA GENERAL
CORRESPONDIENTE AL CETIL REVISION Y ELABORACION DE CONCEPTOS JURIDICOS SOLICITADOS POR LA
OFICINA DEPENDIENTE</t>
  </si>
  <si>
    <t>MARIA CAMILA TORRES MONTAÑO</t>
  </si>
  <si>
    <t>PRESTAR LOS SERVICIOS PROFESIONALES DE UN ABOGADO PARA QUE EJERZA LA REPRESENTACION JUDICIAL Y EXTRAJUDICIAL DE LOS PROCESOS A CARGO DE LA OFICINA ASESORA JURIDICA BRINDANDO APOYO LEGAL EN LOS PROCESOS Y ASUNTOS JURIDICOS QUE LE SEAN ASIGNADOS A FIN DE DEFENDER Y GARANTIZAR LOS INTERESES DE LA BENEFICENCIA DE CUNDINAMARCA</t>
  </si>
  <si>
    <t>ORLANDO BECERRA GUTIERREZ</t>
  </si>
  <si>
    <t>CONTRATAR LOS SERVICIOS PROFESIONALES DE UN ABOGADO ESPECIALIZADO Y/O CON MAESTRIA PARA LA OFICINA ASESORA JURIDICA DE LA BENEFICENCIA DE CUNDINAMARCA CON EL FIN DE REPRESENTAR JURIDICAMENTE LOS PROCESOS DE RECURSOS EXTRAORDINARIOS DE CASACION ANTE LA CORTE SUPREMA DE JUSTICIA ASI COMO PROYECTAR Y PRESENTAR CONCEPTOS JURIDICOS Y ASESORAR A AL ENTIDAD EN LOS ASUNTOS LABORALES Y DE SEGURIDAD SOCIAL</t>
  </si>
  <si>
    <t>DIEGO ARMANDO PAEZ ROJAS</t>
  </si>
  <si>
    <t>DISEÑAR IMPLEMENTAR ADMINISTRAR COORDINAR Y EJECUTAR LAS ACTIVIDADES DEL SISTEMA DE GESTION DE LA SEGURIDAD Y LA SALUD EN EL TRABAJO EN LA BENEFICENCIA DE CUNDINAMARCA DURANTE LA VIGENCIA 2022 CONFORMIDAD A LA VIGENCIA DEL CONTRATO DE LA BENEFICENCIA DE CUNDINAMARCA</t>
  </si>
  <si>
    <t xml:space="preserve">KARIN SOLEY PINZON ALVAREZ </t>
  </si>
  <si>
    <t>PRESTAR LOS SERVICIOS PROFESIONALES EN LA SECRETARIA GENERAL DE LA BENEFICENCIA DE CUNDINAMARCA PARA ANALIZAR REVISAR Y/O PROYECTAR LOS DOCUMENTOS RELACIONADOS CON LAS AFILIACIONES Y/O ESTADOS DE CUENTA DE FONDOS DE PENSION Y PASIVOCOL COMO TAMBIEN APOYAR LAS ACCIONES ADMINISTRATIVAS CON RELACION A LAS ESTRATEGIAS DE LA SECRETARIA GENERAL DE LA BENEFICENCIA DE CUNDINAMARCA</t>
  </si>
  <si>
    <t>GERLANDINE LIZETH CASTELLANOS ROZO</t>
  </si>
  <si>
    <t>PRESTAR LOS SERVICIOS PROFESIONALES EN EL AREA
DE TRABAJO SOCIAL PARA APOYAR A LA SUPERVISION EN LOS PROCESOS PROPIOS DEL AREA DE LOS CONVENIOS DE ASOCIACION CON LOS CENTROS DE PROTECCION SOCIAL DEPENDIENTES DE LA BENEFICENCIA DE CUNDINAMARCA
Y CON LA ASIGNACION DE CUPOS A LOS SOLICITANTES DE LOS MUNICIPIOS</t>
  </si>
  <si>
    <t>DANIEL MAURICIO BOADA PEÑA</t>
  </si>
  <si>
    <t>CONTRATAR LA PRESTACION DE SERVICIOS PROFESIONALES PARA LA PUBLICACION Y SEGUIMIENTO DE LA PLATAFORMA SECOP I SECOP II SIA OBSERVA SIA CONTRALORIA ORFEO Y EL SIGEP EN EL MODULO DE LOS CONTRATOS Y/O DOCUMENTOS QUE HACEN PARTE INTEGRAL DEL PROCESO DE GESTION CONTRACTUAL DE LA SECRETARIA GENERAL DE LA BENEFICENCIA DE CUNDINAMARCA</t>
  </si>
  <si>
    <t>CARLOS RICADOR PERILLA</t>
  </si>
  <si>
    <t>ACTUALIZACION Y MEJORAS EN EL SGDEA ORFEO COMPLEMENTAR LA FUNCIONALIDAD DE FIRMA ELECTRONICA DANDOLE ALCANCE CON UNA SOLUCION DE FIRMA CON AUTENTICACION MULTIFACTOR ACTUALIZAR EL RADICADOR DE RADIMAIL MANTENIENDO LOS PRINCIPIOS DE AUTENTICIDAD INTEGRIDAD EXPORTANDO EN PDF/A Y CONSERVANDO EL EML Y REALIZAR REFUERZO PERMANENTE DE CAPACITACIONES EN BUENAS PRACTICAS DE HIGIENE DIGITAL</t>
  </si>
  <si>
    <t>YENNY KATHERYNE CHIRVA PRADA</t>
  </si>
  <si>
    <t>CONTRATAR EL SERVICIO PROFESIONAL DE APOYO EN EL MANTENIMIENTO DEL SISTEMA DE GESTION DE CALIDAD DE LA BENEFICENCIA DE CUNDINAMARCA DE ACUERDO CON LOS REQUISITOS DE LA NORMA ISO 9001 2015</t>
  </si>
  <si>
    <t>CRISTIAN YORBEY JIMENEZ PINEDA</t>
  </si>
  <si>
    <t>CONTRATAR EL SERVICIO PDE PUNTEO CAMBIO DE CARPETAS REALIZACION DE FUID ASIGNACION DE NUMERO A CADA EXPEDIENTE Y TRASLADO DE CAJAS QUE CONTIENEN ARCHIVO AL ARCHIVO CENTRAL DE LA ENTIDAD Y SERVIR DE APOYO EN LA SECRETARIA GENERAL EN LA ELABORACION DE PROYECTOS DE CERTIFICACIONES DE HISTORIAS LABORALES DE LOS EX FUNCINARIOS DE LA ENTIDAD</t>
  </si>
  <si>
    <t>EDISON DAVID CELY OCHOA</t>
  </si>
  <si>
    <t>SOLUCIONES INTEGRALES DE INFORMATICA WEB</t>
  </si>
  <si>
    <t>PRESTAR EL SERVICIO DE SOPORTE Y MANTENIMIENTO AL SOFTWARE SWIM EN LA BENEFICENCIA DE CUNDINAMARCA ENTENDIENDOSE DICHO SERVICIO COMO LA ACCION DE SOLUCIONAR POSIBLES INCONVENIENTES DE CARÁCTER TECNICO QUE PUDIESE PRESENTAR EL SOFTWARE DURANTE SU NORMAL FUNCIONAMIENTO BRINDAR SOPORTE TECNICO Y MEJORAR PROCESOS QUE CONLLEVEN CADA DIA A UN OPTIMO FUNCIONAMIENTO DE LOS SISTEMAS CON QUE CUENTA LA ENTIDAD ACTUALMENTE MEJORANDO LA CALIDAD Y OPORTUNIDAD DE LA INFORMACION ADICIONALMENTE SE REALIZARA EL ACOMPAÑAMIENTO AL PROCESO DE BAJAS MASIVAS DEL INVENTARIO HASTA CUATRO EN EL AÑO</t>
  </si>
  <si>
    <t>OSCAR IVAN MUÑOZ LADINO</t>
  </si>
  <si>
    <t>PRESTACION DE SERVICIOS DE APOYO A LA GESTION PARA LA DIGITALIZACION Y ACTUALIZACION DEL INVENTARIO DE LOS BIENES MUEBLES DE LA BENEFICENCIA DE CUNDINAMARCA Y ALISTAMIENTO Y ENTREGA DE LOS PEDIDOS DE ELEMENTOS DE CONSUMO A LOS FUNCIONARIOS DE LA ENTIDAD</t>
  </si>
  <si>
    <t xml:space="preserve">HECTOR ALFONSO BONILLA QUIROGA </t>
  </si>
  <si>
    <t>PRESTAR LOS SERVICIOS PROFESIONALES EN LA GERENCIA GENERAL DE LA BENEFICENCIA DE CUNDINAMARCA QUE SIRVA DE  ENLACE INTERINSTITUCIONAL ENTRE LA BENEFICENCIA Y LOS MUNICIPIOS LOS DEPARTAMENTOS Y DEMAS ENTIDADES DEL ORDEN NACIONAL Y/O APOYAR EN LA ELABORACION Y PRESENTACION DE PROYECTOS ANTE LAS DIFERENTES INSTITUCIONES DEL PAIS CON EL FIN DE GESTIONAR RECURSOS PARA EL CUMPLIMIENTO DE LAS METAS Y LA MISIONALIDAD DE LA ENTIDAD</t>
  </si>
  <si>
    <t>SUMINISTRO DE COMBUSTIBLE GASOLINA EXTRA CORRIENTE DIESEL PARA TODO EL PARQUE AUTOMOTOR DE LA BENEFICENCIA DE CUNDINAMARCA</t>
  </si>
  <si>
    <t>GRUPO EDS AUTOGAS SAS</t>
  </si>
  <si>
    <t>WILLIAM FELIPE PEDRAZA CAMERO</t>
  </si>
  <si>
    <t>PRESTACION DE SERVICIOS DE APOYO A LA GESTION EN LOS PROCESOS DE INGRESO Y SALIDA DE INVENTARIOS MANEJO DEL ARCHIVO DEL ALMACEN Y DEMAS ACTIVIDADES RELACIONADAS EN LA BENEFICENCIA DE CUNDINAMARCA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</si>
  <si>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</si>
  <si>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</si>
  <si>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</si>
  <si>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</si>
  <si>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</si>
  <si>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</si>
  <si>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</si>
  <si>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</si>
  <si>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</si>
  <si>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</si>
  <si>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</si>
  <si>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</si>
  <si>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</si>
  <si>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</si>
  <si>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</si>
  <si>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</si>
  <si>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</si>
  <si>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</si>
  <si>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</si>
  <si>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DIRECTA</t>
  </si>
  <si>
    <t>PRESTACION DE SERVICIOS PROFESIONALES</t>
  </si>
  <si>
    <t>6 MESES</t>
  </si>
  <si>
    <t>11 MESES</t>
  </si>
  <si>
    <t>EN EJECUCION</t>
  </si>
  <si>
    <t>CALLE 50 # 13-56</t>
  </si>
  <si>
    <t>astridgarzon.ng@gmail.com</t>
  </si>
  <si>
    <t>AVENIDA 40 No. 10 - 200 CONJUNTO MI FUTURO ETAPA 1 9B</t>
  </si>
  <si>
    <t>CALICHE_13@HOTMAIL.COM</t>
  </si>
  <si>
    <t>CALLE 9 No. 8 - 04 CASA C-25</t>
  </si>
  <si>
    <t>ABOGADAYANNY@GMAIL.COM</t>
  </si>
  <si>
    <t xml:space="preserve">CALLE 13 No. 36C - 61 </t>
  </si>
  <si>
    <t>LIZCA_2@HOTMAIL.COM</t>
  </si>
  <si>
    <t>CRA 115 No. 148-40 INT 13 APTO 504</t>
  </si>
  <si>
    <t>FELIPESIERRARIVERA@GMAIL.COM</t>
  </si>
  <si>
    <t>CRA 17A No. 173-25</t>
  </si>
  <si>
    <t>PDURAN222@GMAIL.COM</t>
  </si>
  <si>
    <t>CALLE 10 S No. 11 - 23</t>
  </si>
  <si>
    <t>CARLOS70ROJAS@YAHOO.ES</t>
  </si>
  <si>
    <t>CRA 8H No. 173 - 48</t>
  </si>
  <si>
    <t>EJULIANMONTANO@HOTMAIL.COM</t>
  </si>
  <si>
    <t>CRA 4 No. 5 - 51 INT 6 PISO 3</t>
  </si>
  <si>
    <t>MACATORRESM25@GMAIL.COM</t>
  </si>
  <si>
    <t>CRA 5 No. 72-76 OFICINA 701</t>
  </si>
  <si>
    <t>ORBEGU@GMAIL.COM</t>
  </si>
  <si>
    <t>CALLE 25 G No. 96 - 78</t>
  </si>
  <si>
    <t>DIEPAEZROJAS@HOTMAIL.COM</t>
  </si>
  <si>
    <t>CRA 69B No. 24 - 10 INT 18 APTO 402</t>
  </si>
  <si>
    <t>KARINSOLEY@HOTMAIL.COM</t>
  </si>
  <si>
    <t>CRA 10 No. 4b - 51</t>
  </si>
  <si>
    <t>lizethcastellanos08@gmail.com</t>
  </si>
  <si>
    <t xml:space="preserve">MZA 10 CASA 9 </t>
  </si>
  <si>
    <t>DANIELBOADA16@GMAIL.COM</t>
  </si>
  <si>
    <t>CALLE 6 No. 88 - 61</t>
  </si>
  <si>
    <t>ricardoperilla@gmail.com</t>
  </si>
  <si>
    <t>cra 18A No. 9 - 01</t>
  </si>
  <si>
    <t>CRISTIANJIMENEZ21@HOTMAIL.COM</t>
  </si>
  <si>
    <t>CRA 53 No. 45 - 06</t>
  </si>
  <si>
    <t>pmiranda1@yahoo.com</t>
  </si>
  <si>
    <t>VEREDA CAACAZGO</t>
  </si>
  <si>
    <t>MUNOZLADINO@GMAIL.COM</t>
  </si>
  <si>
    <t>CRA 9 No. 19 A - 29</t>
  </si>
  <si>
    <t>PEDRAZAFELIPE289@GMAIL.COM</t>
  </si>
  <si>
    <t>CALLE 24 No. 18 - 30</t>
  </si>
  <si>
    <t>HBONILLA1224@GMAIL.COM</t>
  </si>
  <si>
    <t>CRA 22 No. 87 - 69</t>
  </si>
  <si>
    <t>IVAN MORENO ESCOBAR</t>
  </si>
  <si>
    <t>NESTOR ARMANDO CASTAÑEDA</t>
  </si>
  <si>
    <t>DIANA CAROLINA ZAMBRANO CRUZ</t>
  </si>
  <si>
    <t xml:space="preserve">INSTITUTO COLOMBIANO DE NORMAS TECNICAS Y CERTIFICACION ICONTEC </t>
  </si>
  <si>
    <t>CONTRATAR LOS SERVICIOS PROFESIONALES CON EL INSTITUTO DE NORMAS TECNICAS COLOMBIANAS – ICONTEC, PARA LA REALIZACIÓN DE LA AUDITORIA EXTERNA AL SISTEMA INTEGRADO DE GESTIÓN DE CALIDAD DE LA ENTIDAD DE SEGUIMIENTO A LA CERTIFICACIÓN, BAJO LA NORMA NTC ISO 9001:2015</t>
  </si>
  <si>
    <t xml:space="preserve">NESTOR ARMANDO CASTAÑEDA </t>
  </si>
  <si>
    <t>PRESTAR SERVICIOS PROFESIONALES CON UNA PERSONA NATURAL Y/O JURÍDICA PARA EL DESARROLLO DEL PROCESO RELACIONADO CON LA REVISIÓN, ACTUALIZACIÓN Y COMPLEMENTACIÓN DEL MANUAL ESPECÍFICO DE FUNCIONES Y COMPETENCIAS LABORALES DE LA BENEFICENCIA DE CUNDINAMARCA, DE CONFORMIDAD CON LA NORMATIVIDAD LEGAL VIGENTE</t>
  </si>
  <si>
    <t>MANCERA RODRIGUEZ ASESORES Y CONSULTORES LIMITADA</t>
  </si>
  <si>
    <t>JESUS DAVID MONROY HERRERA</t>
  </si>
  <si>
    <t>CONTRATAR LOS SERVICIOS TÉCNICOS PARA LA OFICINA DE GESTIÓN INTEGRAL DE BIENES INMUEBLES DE LA BENEFICENCIA DE CUNDINAMARCA PARA APOYAR LA ACTUALIZACIÓN DEL SISTEMA DE INFORMACIÓN PROPIEDAD Y REVISIÓN CONTABLE DE LOS INFORMES DE PAGOS REALIZADOS A LOS INMUEBLES DESOCUPADOS POR PARTE DE LA EMPRESA INMOBILIARIA Y DE SERVICIOS LOGÍSTICOS DE CUNDINAMARCA</t>
  </si>
  <si>
    <t>DIANA CAROLINA ZAMBRANO</t>
  </si>
  <si>
    <t>ANGELICA BELLO QUINTANA</t>
  </si>
  <si>
    <t xml:space="preserve">PRESTACIÓN DE SERVICIOS PROFESIONALES DE UN ABOGADO ESPECIALIZADO EN LA OFICINA ASESORA JURÍDICA, PARA EJERCER LA REPRESENTACIÓN JUDICIAL Y/O EXTRAJUDICIAL DENTRO DE LOS PROCESOS EN LOS QUE LA BENEFICENCIA DE CUNDINAMARCA SEA PARTE; APOYAR JURIDICAMENTE EN CONCEPTOS JURIDICOS, RESPONDER SOLICITUDES, DERECHOS DE PETICIÓN, TUTELAS, PROYECTAR Y REVISAR ACTOS ADMINISTRATIVOS QUE LE SEAN ASIGNADOS </t>
  </si>
  <si>
    <t>MARIA INES BOTON MACANA</t>
  </si>
  <si>
    <t>ERIKA GONZALEZ</t>
  </si>
  <si>
    <t>YANNETHE CRISTINA CUBIDES GARZON</t>
  </si>
  <si>
    <t>LUIS DANIEL GOMEZ</t>
  </si>
  <si>
    <t>CONTRATAR LOS SERVICIOS PROFESIONALES EN INGENIERIA CIVIL PARA APOYO TECNICO EN LABORES DE DIAGNOSTICO AJUSTES REVISION DE PRESUPUESTOS Y SEGUIMIENTO A LAS NECESIDADES DE MANTENIMIENTO E INFRAESTRUCTURA EN LOS CENTROS DE PROTECCION Y DEMAS BIENES INMUEBLES DE PROPIEDAD DE LA ENTIDAD</t>
  </si>
  <si>
    <t>CRA 37 No. 52 - 95</t>
  </si>
  <si>
    <t>CLIENTE@ICONTEC.ORG</t>
  </si>
  <si>
    <t>CALLE 22 No. 13 - 77 INT 7 San Jose de Chia</t>
  </si>
  <si>
    <t>dorisrodriguezvasquez@gmail.com</t>
  </si>
  <si>
    <t>CRA 6 No. 8A - 27 BARRIO SATELITE</t>
  </si>
  <si>
    <t>DAVIDMH50@GMAIL.COM</t>
  </si>
  <si>
    <t>CRA 6E No. 1A - 60 APTO 102 T 12</t>
  </si>
  <si>
    <t>ANGELICACBELLO@GMAIL.COM</t>
  </si>
  <si>
    <t>CRA 11B No. 4A - 59</t>
  </si>
  <si>
    <t>KATHERYNCHIRVA@GMAIL.COM</t>
  </si>
  <si>
    <t>CALLE 6 No. 6 - 10 B. BARANDILLAS</t>
  </si>
  <si>
    <t>DAVID.CELY24@GMAIL.COM</t>
  </si>
  <si>
    <t>SALOMON SAID ARIAS</t>
  </si>
  <si>
    <t>PROCESO COMPETITIVO</t>
  </si>
  <si>
    <t>CONVENIO DE ASOCIACION</t>
  </si>
  <si>
    <t>UNION TEMPORAL FE Y ESPERANZA</t>
  </si>
  <si>
    <t>5 DE FEBRERO A 05 DE AGOSTO DEL 2022</t>
  </si>
  <si>
    <t xml:space="preserve">VALOR TOTAL </t>
  </si>
  <si>
    <t>UNION TEMPORAL ALMA VIVA</t>
  </si>
  <si>
    <t>5 DE FEBRERO A 08 DE AGOSTO DEL 2022</t>
  </si>
  <si>
    <t>DORA DEL CARMEN CONTRERAS OTALORA</t>
  </si>
  <si>
    <t>ORDEN DE COMPRA</t>
  </si>
  <si>
    <t>https://www.secop.gov.co/CO1ContractsManagement/Tendering/ProcurementContractEdit/View?docUniqueIdentifier=CO1.PCCNTR.3298113&amp;awardUniqueIdentifier=&amp;buyerDossierUniqueIdentifier=CO1.BDOS.2600310&amp;id=1530856&amp;prevCtxUrl=https%3a%2f%2fwww.secop.gov.co%2fCO1BusinessLine%2fTendering%2fBuyerDossierWorkspace%2fIndex%3fsortingState%3dLastModifiedDESC%26showAdvancedSearch%3dFalse%26showAdvancedSearchFields%3dFalse%26selectedDossier%3dCO1.BDOS.2600310%26selectedRequest%3dCO1.REQ.2679485%26&amp;prevCtxLbl=Procesos+de+la+Entidad+Estatal</t>
  </si>
  <si>
    <t>https://www.secop.gov.co/CO1ContractsManagement/Tendering/ProcurementContractEdit/View?docUniqueIdentifier=CO1.PCCNTR.3297948&amp;awardUniqueIdentifier=&amp;buyerDossierUniqueIdentifier=CO1.BDOS.2600636&amp;id=1530868&amp;prevCtxUrl=https%3a%2f%2fwww.secop.gov.co%2fCO1BusinessLine%2fTendering%2fBuyerDossierWorkspace%2fIndex%3fsortingState%3dLastModifiedDESC%26showAdvancedSearch%3dFalse%26showAdvancedSearchFields%3dFalse%26selectedDossier%3dCO1.BDOS.2600636%26selectedRequest%3dCO1.REQ.2679484%26&amp;prevCtxLbl=Procesos+de+la+Entidad+Estatal</t>
  </si>
  <si>
    <t>https://www.secop.gov.co/CO1ContractsManagement/Tendering/ProcurementContractEdit/View?docUniqueIdentifier=CO1.PCCNTR.3338556&amp;awardUniqueIdentifier=&amp;buyerDossierUniqueIdentifier=CO1.BDOS.2627204&amp;id=1567583&amp;prevCtxUrl=https%3a%2f%2fwww.secop.gov.co%2fCO1BusinessLine%2fTendering%2fBuyerDossierWorkspace%2fIndex%3fsortingState%3dLastModifiedDESC%26showAdvancedSearch%3dFalse%26showAdvancedSearchFields%3dFalse%26selectedDossier%3dCO1.BDOS.2627204%26selectedRequest%3dCO1.REQ.2704744%26&amp;prevCtxLbl=Procesos+de+la+Entidad+Estatal</t>
  </si>
  <si>
    <t>https://www.secop.gov.co/CO1ContractsManagement/Tendering/ProcurementContractEdit/View?docUniqueIdentifier=CO1.PCCNTR.3338651&amp;awardUniqueIdentifier=&amp;buyerDossierUniqueIdentifier=CO1.BDOS.2627059&amp;id=1567631&amp;prevCtxUrl=https%3a%2f%2fwww.secop.gov.co%2fCO1BusinessLine%2fTendering%2fBuyerDossierWorkspace%2fIndex%3fsortingState%3dLastModifiedDESC%26showAdvancedSearch%3dFalse%26showAdvancedSearchFields%3dFalse%26selectedDossier%3dCO1.BDOS.2627059%26selectedRequest%3dCO1.REQ.2712718%26&amp;prevCtxLbl=Procesos+de+la+Entidad+Estatal</t>
  </si>
  <si>
    <t>https://www.secop.gov.co/CO1ContractsManagement/Tendering/ProcurementContractEdit/View?docUniqueIdentifier=CO1.PCCNTR.3344094&amp;awardUniqueIdentifier=&amp;buyerDossierUniqueIdentifier=CO1.BDOS.2643571&amp;id=1572613&amp;prevCtxUrl=https%3a%2f%2fwww.secop.gov.co%2fCO1BusinessLine%2fTendering%2fBuyerDossierWorkspace%2fIndex%3fsortingState%3dLastModifiedDESC%26showAdvancedSearch%3dFalse%26showAdvancedSearchFields%3dFalse%26selectedDossier%3dCO1.BDOS.2643571%26selectedRequest%3dCO1.REQ.2721059%26&amp;prevCtxLbl=Procesos+de+la+Entidad+Estatal</t>
  </si>
  <si>
    <t>https://www.secop.gov.co/CO1ContractsManagement/Tendering/ProcurementContractEdit/View?docUniqueIdentifier=CO1.PCCNTR.3350880&amp;awardUniqueIdentifier=&amp;buyerDossierUniqueIdentifier=CO1.BDOS.2643014&amp;id=1579294&amp;prevCtxUrl=https%3a%2f%2fwww.secop.gov.co%2fCO1BusinessLine%2fTendering%2fBuyerDossierWorkspace%2fIndex%3fsortingState%3dLastModifiedDESC%26showAdvancedSearch%3dFalse%26showAdvancedSearchFields%3dFalse%26selectedDossier%3dCO1.BDOS.2643014%26selectedRequest%3dCO1.REQ.2724839%26&amp;prevCtxLbl=Procesos+de+la+Entidad+Estatal</t>
  </si>
  <si>
    <t>https://www.secop.gov.co/CO1ContractsManagement/Tendering/ProcurementContractEdit/View?docUniqueIdentifier=CO1.PCCNTR.3351642&amp;awardUniqueIdentifier=&amp;buyerDossierUniqueIdentifier=CO1.BDOS.2642759&amp;id=1579648&amp;prevCtxUrl=https%3a%2f%2fwww.secop.gov.co%2fCO1BusinessLine%2fTendering%2fBuyerDossierWorkspace%2fIndex%3fsortingState%3dLastModifiedDESC%26showAdvancedSearch%3dFalse%26showAdvancedSearchFields%3dFalse%26selectedDossier%3dCO1.BDOS.2642759%26selectedRequest%3dCO1.REQ.2726822%26&amp;prevCtxLbl=Procesos+de+la+Entidad+Estatal</t>
  </si>
  <si>
    <t>https://www.secop.gov.co/CO1ContractsManagement/Tendering/ProcurementContractEdit/View?docUniqueIdentifier=CO1.PCCNTR.3351776&amp;awardUniqueIdentifier=&amp;buyerDossierUniqueIdentifier=CO1.BDOS.2642788&amp;id=1579825&amp;prevCtxUrl=https%3a%2f%2fwww.secop.gov.co%2fCO1BusinessLine%2fTendering%2fBuyerDossierWorkspace%2fIndex%3fsortingState%3dLastModifiedDESC%26showAdvancedSearch%3dFalse%26showAdvancedSearchFields%3dFalse%26selectedDossier%3dCO1.BDOS.2642788%26selectedRequest%3dCO1.REQ.2726693%26&amp;prevCtxLbl=Procesos+de+la+Entidad+Estatal</t>
  </si>
  <si>
    <t>https://www.secop.gov.co/CO1ContractsManagement/Tendering/ProcurementContractEdit/View?docUniqueIdentifier=CO1.PCCNTR.3352068&amp;awardUniqueIdentifier=&amp;buyerDossierUniqueIdentifier=CO1.BDOS.2643135&amp;id=1580215&amp;prevCtxUrl=https%3a%2f%2fwww.secop.gov.co%2fCO1BusinessLine%2fTendering%2fBuyerDossierWorkspace%2fIndex%3fsortingState%3dLastModifiedDESC%26showAdvancedSearch%3dFalse%26showAdvancedSearchFields%3dFalse%26selectedDossier%3dCO1.BDOS.2643135%26selectedRequest%3dCO1.REQ.2726781%26&amp;prevCtxLbl=Procesos+de+la+Entidad+Estatal</t>
  </si>
  <si>
    <t>https://www.secop.gov.co/CO1ContractsManagement/Tendering/ProcurementContractEdit/View?docUniqueIdentifier=CO1.PCCNTR.3352363&amp;awardUniqueIdentifier=&amp;buyerDossierUniqueIdentifier=CO1.BDOS.2643754&amp;id=1580566&amp;prevCtxUrl=https%3a%2f%2fwww.secop.gov.co%2fCO1BusinessLine%2fTendering%2fBuyerDossierWorkspace%2fIndex%3fsortingState%3dLastModifiedDESC%26showAdvancedSearch%3dFalse%26showAdvancedSearchFields%3dFalse%26selectedDossier%3dCO1.BDOS.2643754%26selectedRequest%3dCO1.REQ.2727062%26&amp;prevCtxLbl=Procesos+de+la+Entidad+Estatal</t>
  </si>
  <si>
    <t>https://www.secop.gov.co/CO1ContractsManagement/Tendering/ProcurementContractEdit/Update?ProfileName=CCE-16-Servicios_profesionales_gestion&amp;PPI=CO1.PPI.17115956&amp;DocUniqueName=ContratoDeCompra&amp;DocTypeName=NextWay.Entities.Marketplace.Tendering.ProcurementContract&amp;ProfileVersion=5&amp;DocUniqueIdentifier=CO1.PCCNTR.3413477&amp;prevCtxUrl=https%3a%2f%2fwww.secop.gov.co%2fCO1BusinessLine%2fTendering%2fBuyerDossierWorkspace%2fIndex%3fsortingState%3dLastModifiedDESC%26showAdvancedSearch%3dFalse%26showAdvancedSearchFields%3dFalse%26selectedDossier%3dCO1.BDOS.2702425%26selectedRequest%3dCO1.REQ.2779174%26&amp;prevCtxLbl=Procesos+de+la+Entidad+Estatal</t>
  </si>
  <si>
    <t>https://www.secop.gov.co/CO1ContractsManagement/Tendering/ProcurementContractEdit/View?docUniqueIdentifier=CO1.PCCNTR.3372284&amp;awardUniqueIdentifier=&amp;buyerDossierUniqueIdentifier=CO1.BDOS.2666807&amp;id=1609944&amp;prevCtxUrl=https%3a%2f%2fwww.secop.gov.co%2fCO1BusinessLine%2fTendering%2fBuyerDossierWorkspace%2fIndex%3fsortingState%3dLastModifiedDESC%26showAdvancedSearch%3dFalse%26showAdvancedSearchFields%3dFalse%26selectedDossier%3dCO1.BDOS.2666807%26selectedRequest%3dCO1.REQ.2745270%26&amp;prevCtxLbl=Procesos+de+la+Entidad+Estatal</t>
  </si>
  <si>
    <t>https://www.secop.gov.co/CO1ContractsManagement/Tendering/ProcurementContractEdit/View?docUniqueIdentifier=CO1.PCCNTR.3401992&amp;awardUniqueIdentifier=&amp;buyerDossierUniqueIdentifier=CO1.BDOS.2686580&amp;id=1657817&amp;prevCtxUrl=https%3a%2f%2fwww.secop.gov.co%2fCO1BusinessLine%2fTendering%2fBuyerDossierWorkspace%2fIndex%3fsortingState%3dLastModifiedDESC%26showAdvancedSearch%3dFalse%26showAdvancedSearchFields%3dFalse%26selectedDossier%3dCO1.BDOS.2686580%26selectedRequest%3dCO1.REQ.2770073%26&amp;prevCtxLbl=Procesos+de+la+Entidad+Estatal</t>
  </si>
  <si>
    <t>https://www.secop.gov.co/CO1ContractsManagement/Tendering/ProcurementContractEdit/View?docUniqueIdentifier=CO1.PCCNTR.3405028&amp;awardUniqueIdentifier=&amp;buyerDossierUniqueIdentifier=CO1.BDOS.2686683&amp;id=1660444&amp;prevCtxUrl=https%3a%2f%2fwww.secop.gov.co%2fCO1BusinessLine%2fTendering%2fBuyerDossierWorkspace%2fIndex%3fsortingState%3dLastModifiedDESC%26showAdvancedSearch%3dFalse%26showAdvancedSearchFields%3dFalse%26selectedDossier%3dCO1.BDOS.2686683%26selectedRequest%3dCO1.REQ.2768253%26&amp;prevCtxLbl=Procesos+de+la+Entidad+Estatal</t>
  </si>
  <si>
    <t>https://www.secop.gov.co/CO1ContractsManagement/Tendering/ProcurementContractEdit/View?docUniqueIdentifier=CO1.PCCNTR.3405467&amp;awardUniqueIdentifier=&amp;buyerDossierUniqueIdentifier=CO1.BDOS.2693167&amp;id=1661008&amp;prevCtxUrl=https%3a%2f%2fwww.secop.gov.co%2fCO1BusinessLine%2fTendering%2fBuyerDossierWorkspace%2fIndex%3fsortingState%3dLastModifiedDESC%26showAdvancedSearch%3dFalse%26showAdvancedSearchFields%3dFalse%26selectedDossier%3dCO1.BDOS.2693167%26selectedRequest%3dCO1.REQ.2772436%26&amp;prevCtxLbl=Procesos+de+la+Entidad+Estatal</t>
  </si>
  <si>
    <t>https://www.secop.gov.co/CO1ContractsManagement/Tendering/ProcurementContractEdit/View?docUniqueIdentifier=CO1.PCCNTR.3405862&amp;awardUniqueIdentifier=&amp;buyerDossierUniqueIdentifier=CO1.BDOS.2694088&amp;id=1661359&amp;prevCtxUrl=https%3a%2f%2fwww.secop.gov.co%2fCO1BusinessLine%2fTendering%2fBuyerDossierWorkspace%2fIndex%3fsortingState%3dLastModifiedDESC%26showAdvancedSearch%3dFalse%26showAdvancedSearchFields%3dFalse%26selectedDossier%3dCO1.BDOS.2694088%26selectedRequest%3dCO1.REQ.2771761%26&amp;prevCtxLbl=Procesos+de+la+Entidad+Estatal</t>
  </si>
  <si>
    <t>https://www.secop.gov.co/CO1ContractsManagement/Tendering/ProcurementContractEdit/View?docUniqueIdentifier=CO1.PCCNTR.3430002&amp;awardUniqueIdentifier=&amp;buyerDossierUniqueIdentifier=CO1.BDOS.2709485&amp;id=1683001&amp;prevCtxUrl=https%3a%2f%2fwww.secop.gov.co%2fCO1BusinessLine%2fTendering%2fBuyerDossierWorkspace%2fIndex%3fsortingState%3dLastModifiedDESC%26showAdvancedSearch%3dFalse%26showAdvancedSearchFields%3dFalse%26selectedDossier%3dCO1.BDOS.2709485%26selectedRequest%3dCO1.REQ.2788082%26&amp;prevCtxLbl=Procesos+de+la+Entidad+Estatal</t>
  </si>
  <si>
    <t>https://www.secop.gov.co/CO1ContractsManagement/Tendering/ProcurementContractEdit/View?docUniqueIdentifier=CO1.PCCNTR.3436658&amp;awardUniqueIdentifier=&amp;buyerDossierUniqueIdentifier=CO1.BDOS.2710471&amp;id=1689347&amp;prevCtxUrl=https%3a%2f%2fwww.secop.gov.co%2fCO1BusinessLine%2fTendering%2fBuyerDossierWorkspace%2fIndex%3fsortingState%3dLastModifiedDESC%26showAdvancedSearch%3dFalse%26showAdvancedSearchFields%3dFalse%26selectedDossier%3dCO1.BDOS.2710471%26selectedRequest%3dCO1.REQ.2795655%26&amp;prevCtxLbl=Procesos+de+la+Entidad+Estatal</t>
  </si>
  <si>
    <t>https://www.secop.gov.co/CO1ContractsManagement/Tendering/ProcurementContractEdit/View?docUniqueIdentifier=CO1.PCCNTR.3444993&amp;awardUniqueIdentifier=&amp;buyerDossierUniqueIdentifier=CO1.BDOS.2716967&amp;id=1697555&amp;prevCtxUrl=https%3a%2f%2fwww.secop.gov.co%2fCO1BusinessLine%2fTendering%2fBuyerDossierWorkspace%2fIndex%3fsortingState%3dLastModifiedDESC%26showAdvancedSearch%3dFalse%26showAdvancedSearchFields%3dFalse%26selectedDossier%3dCO1.BDOS.2716967%26selectedRequest%3dCO1.REQ.2803549%26&amp;prevCtxLbl=Procesos+de+la+Entidad+Estatal</t>
  </si>
  <si>
    <t>https://www.secop.gov.co/CO1ContractsManagement/Tendering/ProcurementContractEdit/View?docUniqueIdentifier=CO1.PCCNTR.3439799&amp;awardUniqueIdentifier=&amp;buyerDossierUniqueIdentifier=CO1.BDOS.2718176&amp;id=1692812&amp;prevCtxUrl=https%3a%2f%2fwww.secop.gov.co%2fCO1BusinessLine%2fTendering%2fBuyerDossierWorkspace%2fIndex%3fsortingState%3dLastModifiedDESC%26showAdvancedSearch%3dFalse%26showAdvancedSearchFields%3dFalse%26selectedDossier%3dCO1.BDOS.2718176%26selectedRequest%3dCO1.REQ.2801385%26&amp;prevCtxLbl=Procesos+de+la+Entidad+Estatal</t>
  </si>
  <si>
    <t>https://www.secop.gov.co/CO1ContractsManagement/Tendering/ProcurementContractEdit/View?docUniqueIdentifier=CO1.PCCNTR.3461561&amp;awardUniqueIdentifier=&amp;buyerDossierUniqueIdentifier=CO1.BDOS.2737324&amp;id=1713238&amp;prevCtxUrl=https%3a%2f%2fwww.secop.gov.co%2fCO1BusinessLine%2fTendering%2fBuyerDossierWorkspace%2fIndex%3fsortingState%3dLastModifiedDESC%26showAdvancedSearch%3dFalse%26showAdvancedSearchFields%3dFalse%26selectedDossier%3dCO1.BDOS.2737324%26selectedRequest%3dCO1.REQ.2816073%26&amp;prevCtxLbl=Procesos+de+la+Entidad+Estatal</t>
  </si>
  <si>
    <t>https://www.secop.gov.co/CO1ContractsManagement/Tendering/ProcurementContractEdit/View?docUniqueIdentifier=CO1.PCCNTR.3463221&amp;awardUniqueIdentifier=&amp;buyerDossierUniqueIdentifier=CO1.BDOS.2737914&amp;id=1714789&amp;prevCtxUrl=https%3a%2f%2fwww.secop.gov.co%2fCO1BusinessLine%2fTendering%2fBuyerDossierWorkspace%2fIndex%3fsortingState%3dLastModifiedDESC%26showAdvancedSearch%3dFalse%26showAdvancedSearchFields%3dFalse%26selectedDossier%3dCO1.BDOS.2737914%26selectedRequest%3dCO1.REQ.2818618%26&amp;prevCtxLbl=Procesos+de+la+Entidad+Estatal</t>
  </si>
  <si>
    <t>https://www.secop.gov.co/CO1ContractsManagement/Tendering/ProcurementContractEdit/View?docUniqueIdentifier=CO1.PCCNTR.3463749&amp;awardUniqueIdentifier=&amp;buyerDossierUniqueIdentifier=CO1.BDOS.2738195&amp;id=1715425&amp;prevCtxUrl=https%3a%2f%2fwww.secop.gov.co%2fCO1BusinessLine%2fTendering%2fBuyerDossierWorkspace%2fIndex%3fsortingState%3dLastModifiedDESC%26showAdvancedSearch%3dFalse%26showAdvancedSearchFields%3dFalse%26selectedDossier%3dCO1.BDOS.2738195%26selectedRequest%3dCO1.REQ.2820676%26&amp;prevCtxLbl=Procesos+de+la+Entidad+Estatal</t>
  </si>
  <si>
    <t>https://www.secop.gov.co/CO1ContractsManagement/Tendering/ProcurementContractEdit/View?docUniqueIdentifier=CO1.PCCNTR.3464629&amp;awardUniqueIdentifier=&amp;buyerDossierUniqueIdentifier=CO1.BDOS.2743426&amp;id=1716205&amp;prevCtxUrl=https%3a%2f%2fwww.secop.gov.co%2fCO1BusinessLine%2fTendering%2fBuyerDossierWorkspace%2fIndex%3fsortingState%3dLastModifiedDESC%26showAdvancedSearch%3dFalse%26showAdvancedSearchFields%3dFalse%26selectedDossier%3dCO1.BDOS.2743426%26selectedRequest%3dCO1.REQ.2820800%26&amp;prevCtxLbl=Procesos+de+la+Entidad+Estatal</t>
  </si>
  <si>
    <t>https://www.secop.gov.co/CO1ContractsManagement/Tendering/ProcurementContractEdit/View?docUniqueIdentifier=CO1.PCCNTR.3464670&amp;awardUniqueIdentifier=&amp;buyerDossierUniqueIdentifier=CO1.BDOS.2743637&amp;id=1716333&amp;prevCtxUrl=https%3a%2f%2fwww.secop.gov.co%2fCO1BusinessLine%2fTendering%2fBuyerDossierWorkspace%2fIndex%3fsortingState%3dLastModifiedDESC%26showAdvancedSearch%3dFalse%26showAdvancedSearchFields%3dFalse%26selectedDossier%3dCO1.BDOS.2743637%26selectedRequest%3dCO1.REQ.2821000%26&amp;prevCtxLbl=Procesos+de+la+Entidad+Estatal</t>
  </si>
  <si>
    <t>https://www.secop.gov.co/CO1ContractsManagement/Tendering/ProcurementContractEdit/View?docUniqueIdentifier=CO1.PCCNTR.3464795&amp;awardUniqueIdentifier=&amp;buyerDossierUniqueIdentifier=CO1.BDOS.2743772&amp;id=1716560&amp;prevCtxUrl=https%3a%2f%2fwww.secop.gov.co%2fCO1BusinessLine%2fTendering%2fBuyerDossierWorkspace%2fIndex%3fsortingState%3dLastModifiedDESC%26showAdvancedSearch%3dFalse%26showAdvancedSearchFields%3dFalse%26selectedDossier%3dCO1.BDOS.2743772%26selectedRequest%3dCO1.REQ.2821385%26&amp;prevCtxLbl=Procesos+de+la+Entidad+Estatal</t>
  </si>
  <si>
    <t>https://www.secop.gov.co/CO1ContractsManagement/Tendering/ProcurementContractEdit/View?docUniqueIdentifier=CO1.PCCNTR.3539574&amp;awardUniqueIdentifier=CO1.AWD.1233039&amp;buyerDossierUniqueIdentifier=CO1.BDOS.2468847&amp;id=1785864&amp;prevCtxUrl=https%3a%2f%2fwww.secop.gov.co%2fCO1BusinessLine%2fTendering%2fBuyerDossierWorkspace%2fIndex%3fsortingState%3dLastModifiedDESC%26showAdvancedSearch%3dFalse%26showAdvancedSearchFields%3dFalse%26selectedDossier%3dCO1.BDOS.2468847%26selectedRequest%3dCO1.REQ.2544258%26&amp;prevCtxLbl=Procesos+de+la+Entidad+Estatal</t>
  </si>
  <si>
    <t>https://www.secop.gov.co/CO1ContractsManagement/Tendering/ProcurementContractEdit/View?docUniqueIdentifier=CO1.PCCNTR.3558016&amp;awardUniqueIdentifier=CO1.AWD.1234333&amp;buyerDossierUniqueIdentifier=CO1.BDOS.2469602&amp;id=1800938&amp;prevCtxUrl=https%3a%2f%2fwww.secop.gov.co%2fCO1BusinessLine%2fTendering%2fBuyerDossierWorkspace%2fIndex%3fsortingState%3dLastModifiedDESC%26showAdvancedSearch%3dFalse%26showAdvancedSearchFields%3dFalse%26selectedDossier%3dCO1.BDOS.2469602%26selectedRequest%3dCO1.REQ.2544617%26&amp;prevCtxLbl=Procesos+de+la+Entidad+Estatal</t>
  </si>
  <si>
    <t>2022200810700001E</t>
  </si>
  <si>
    <t xml:space="preserve"> 2022200810700003E</t>
  </si>
  <si>
    <t>2022200810700004E</t>
  </si>
  <si>
    <t>2022200810700005E</t>
  </si>
  <si>
    <t>2022200810700006E</t>
  </si>
  <si>
    <t>2022200810700007E</t>
  </si>
  <si>
    <t>2022200810700008E</t>
  </si>
  <si>
    <t>2022200810700009E</t>
  </si>
  <si>
    <t>2022200810700010E</t>
  </si>
  <si>
    <t>2022200810700011E</t>
  </si>
  <si>
    <t>2022200810700012E</t>
  </si>
  <si>
    <t>2022200810700022E</t>
  </si>
  <si>
    <t>2022200810700013E</t>
  </si>
  <si>
    <t xml:space="preserve">2022200810700014E
</t>
  </si>
  <si>
    <t>2022200810700015E</t>
  </si>
  <si>
    <t>2022200810700016E</t>
  </si>
  <si>
    <t>2022200810700017E</t>
  </si>
  <si>
    <t>2022200810700018E</t>
  </si>
  <si>
    <t>2022200810700019E</t>
  </si>
  <si>
    <t>2022200810700020E</t>
  </si>
  <si>
    <t>2022200810700021E</t>
  </si>
  <si>
    <t>2022200810700023E</t>
  </si>
  <si>
    <t>2022200810700024E</t>
  </si>
  <si>
    <t>2022200810700025E</t>
  </si>
  <si>
    <t>2022200810700026E</t>
  </si>
  <si>
    <t>2022200810700027E</t>
  </si>
  <si>
    <t>2022200810700028E</t>
  </si>
  <si>
    <t>2022200810700029E</t>
  </si>
  <si>
    <t>2022200810700030E</t>
  </si>
  <si>
    <t>2022200810700031E</t>
  </si>
  <si>
    <t>utalmaviva@gmail.com</t>
  </si>
  <si>
    <t>CC UNICENTRO LC 208       VALLUPAR   CESAR</t>
  </si>
  <si>
    <t>UTFEYESPERANZA2022@GMAIL.COM</t>
  </si>
  <si>
    <t>CORPORACIÓN SOCIAL JUNTOS XUA</t>
  </si>
  <si>
    <t>900430218-8</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</si>
  <si>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</si>
  <si>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16 DE ABRIL DE 2022 AL 22 DE AGOSTO DE 2022</t>
  </si>
  <si>
    <t>PROCESO COMPETITIVO 1</t>
  </si>
  <si>
    <t>https://www.secop.gov.co/CO1ContractsManagement/Tendering/ProcurementContractEdit/View?docUniqueIdentifier=CO1.PCCNTR.3646905&amp;awardUniqueIdentifier=CO1.AWD.1284638&amp;buyerDossierUniqueIdentifier=CO1.BDOS.2857449&amp;id=1824971</t>
  </si>
  <si>
    <t>EN EJECUCIÓN</t>
  </si>
  <si>
    <t>LICITACIÓN PUBLICA No. 001 DE 2022</t>
  </si>
  <si>
    <t xml:space="preserve">CONTRATO DE PRESTACIÓN DE SERVICIOS </t>
  </si>
  <si>
    <t xml:space="preserve">UNION TEMPORAL BENEFICENCIA </t>
  </si>
  <si>
    <t>901582702-7</t>
  </si>
  <si>
    <t>CONTRATAR EL SERVICIO DE VIGILANCIA CON ARMAS FIJA Y MOVIL Y SIN ARMA PARA LA SEGURIDAD INTEGRAL DE LOS BIENES MUEBLES E INMUEBLES DE PROPIEDAD DE LA BENEFICENCIA DE CUNDINAMARCA Y DE AQUELLOS POR LOS CUALES SEA O LLEGARÉ A HACER LEGALMENTE RESPONSABLE UBICADOS EN BOGOTA Y MUNICIPIOS DEL DEPARTAMENTO DE CUNDINAMARCA</t>
  </si>
  <si>
    <t>DEL 09 DE ABRIL DE 2022 AL 31 DE DICIEMBE DE 2022</t>
  </si>
  <si>
    <t>https://www.secop.gov.co/CO1ContractsManagement/Tendering/ProcurementContractEdit/View?docUniqueIdentifier=CO1.PCCNTR.3646907&amp;awardUniqueIdentifier=CO1.AWD.1278702&amp;buyerDossierUniqueIdentifier=CO1.BDOS.2828875&amp;id=1824973&amp;prevCtxUrl=https%3a%2f%2fwww.secop.gov.co%2fCO1BusinessLine%2fTendering%2fBuyerDossierWorkspace%2fIndex%3fsortingState%3dLastModifiedDESC%26showAdvancedSearch%3dFalse%26showAdvancedSearchFields%3dFalse%26selectedDossier%3dCO1.BDOS.2828875%26selectedRequest%3dCO1.REQ.2931742%26&amp;prevCtxLbl=Procesos+de+la+Entidad+Estatal</t>
  </si>
  <si>
    <t>MINIMA CUANTÍA 001 DE 2022</t>
  </si>
  <si>
    <t>SOLOFRENOS LA PRECISIÓN S.A.S</t>
  </si>
  <si>
    <t>CARRERA 70B No. 64-45</t>
  </si>
  <si>
    <t>gerencia.laprecision@outlook.com</t>
  </si>
  <si>
    <t>900138223-4</t>
  </si>
  <si>
    <t>MANTENIMIENTO PREVENTIVO Y CORRRECTIVO DE LOS VEHICULOS
DE PROPIEDAD DE LA BENEFICENCIA DE CUNDINAMARCA, SERVICIO DE MANTENIMIENTO Y REPARACIÓN DE VEHICULOS</t>
  </si>
  <si>
    <t>DEL 11 DE MARZO DE 2022 AL 20 DE DICIEMBRE DE 2022</t>
  </si>
  <si>
    <t>https://www.secop.gov.co/CO1ContractsManagement/Tendering/ProcurementContractEdit/View?docUniqueIdentifier=CO1.PCCNTR.3600138&amp;awardUniqueIdentifier=CO1.AWD.1261708&amp;buyerDossierUniqueIdentifier=CO1.BDOS.2828642&amp;id=1813679&amp;prevCtxUrl=https%3a%2f%2fwww.secop.gov.co%2fCO1BusinessLine%2fTendering%2fBuyerDossierWorkspace%2fIndex%3fsortingState%3dLastModifiedDESC%26showAdvancedSearch%3dFalse%26showAdvancedSearchFields%3dFalse%26selectedDossier%3dCO1.BDOS.2828642%26selectedRequest%3dCO1.REQ.2906603%26&amp;prevCtxLbl=Procesos+de+la+Entidad+Estatal</t>
  </si>
  <si>
    <t>DIAGONAL 40 No. 12 A  33 SOACHA CUNDINAMARCA</t>
  </si>
  <si>
    <t>CORPORACIONSOCIALJUNTOS@GMAIL.COM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</si>
  <si>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</si>
  <si>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https://www.secop.gov.co/CO1BusinessLine/Tendering/BuyerDossierWorkspace/Index?sortingState=LastModifiedDESC&amp;showAdvancedSearch=False&amp;showAdvancedSearchFields=False&amp;selectedDossier=CO1.BDOS.2857449&amp;selectedRequest=CO1.REQ.2935406&amp;</t>
  </si>
  <si>
    <t>INSTITUTO HERMANAS FRANCISCANAS DE SANTA CLARA</t>
  </si>
  <si>
    <t>890982597-7</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</si>
  <si>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Arbeláez – Cundinamarca)o en cualquier otro Centro de propiedad de la Beneficencia de Cundinamarca.</t>
  </si>
  <si>
    <t>DEL 16 DE MAYO DE 2022 AL 19 DE SEPTIEMBRE DE 2022</t>
  </si>
  <si>
    <t>SORJACINTA363@GMAIL.COM</t>
  </si>
  <si>
    <t xml:space="preserve">CALLE 7 No. 11 - 95 BARRIO SAN JOAQUIN - ARBELAEZ C/MARCA </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</si>
  <si>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Fusagasugá – Cundinamarca), o en cualquier otro Centro de propiedad de la Beneficencia de Cundinamarca.</t>
  </si>
  <si>
    <t>FUNDACIÓN SAN PEDRO CLAVER</t>
  </si>
  <si>
    <t>830018745-9</t>
  </si>
  <si>
    <t>Avenida Caracas No. 1-16 Sur - Bogotá</t>
  </si>
  <si>
    <t>fundacionsanpedroclaver@outlook.com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</si>
  <si>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PEDRO CLAVER (Bogotá Distrito Capital) o en cualquier otro Centro de propiedad de la Beneficencia de Cundinamarca.</t>
  </si>
  <si>
    <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3646904&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t>
  </si>
  <si>
    <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3646906&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t>
  </si>
  <si>
    <t>IVAN MORENO ESCOBAR, NESTOS CASTAÑEDA, YANNETHE CUBIDES, ELDA ROCIO RODRIGUEZ, MARIO HERNAN LOZANO</t>
  </si>
  <si>
    <t>2022200810700002E</t>
  </si>
  <si>
    <t>2022200810700036E</t>
  </si>
  <si>
    <t xml:space="preserve">2022200820100002E
</t>
  </si>
  <si>
    <t>2022200820100003E</t>
  </si>
  <si>
    <t>2022200820100004E</t>
  </si>
  <si>
    <t>2022200820100005E</t>
  </si>
  <si>
    <t>CARRERA 23 # 150 - 70</t>
  </si>
  <si>
    <t>COMERCIAL @SEGURIDADSANCARLOS.COM</t>
  </si>
  <si>
    <t>2022200810700037E</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</si>
  <si>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</si>
  <si>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 xml:space="preserve">JJ VARGAS 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o en otros Centros propiedad de la Beneficencia de Cundinamarca
</t>
  </si>
  <si>
    <t xml:space="preserve">LA COLONIA, 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o en otros Centros propiedad de la Beneficencia de Cundinamarca
</t>
  </si>
  <si>
    <t xml:space="preserve">MUNICIPIO </t>
  </si>
  <si>
    <t>Plazo</t>
  </si>
  <si>
    <t>fecha de firma</t>
  </si>
  <si>
    <t>valor</t>
  </si>
  <si>
    <t>VENCE</t>
  </si>
  <si>
    <t>NOMBRE DE USUARIOS</t>
  </si>
  <si>
    <t>OBSEVACION</t>
  </si>
  <si>
    <t>GUADUAS</t>
  </si>
  <si>
    <t>07/07/2022</t>
  </si>
  <si>
    <t>VIGENTE</t>
  </si>
  <si>
    <t>4 MESES</t>
  </si>
  <si>
    <t>MACHETA</t>
  </si>
  <si>
    <t>ACEPTACION DE OFERTA MINIMA CUANTIA</t>
  </si>
  <si>
    <t>SAN BERNARDO</t>
  </si>
  <si>
    <t>30/08/2022</t>
  </si>
  <si>
    <t xml:space="preserve">UBAQUE </t>
  </si>
  <si>
    <t>30/06/2022</t>
  </si>
  <si>
    <t>FIRMADO EL 12 DE NOVIEMBRE</t>
  </si>
  <si>
    <t>12/11/2021</t>
  </si>
  <si>
    <t>VIOTA</t>
  </si>
  <si>
    <t>2 MESES</t>
  </si>
  <si>
    <t>12/04/2022</t>
  </si>
  <si>
    <t>18/06/2022</t>
  </si>
  <si>
    <t>MINIMA CUANTÍA 002 DE 2022</t>
  </si>
  <si>
    <t>CONTRATO DE COMPRA</t>
  </si>
  <si>
    <t>E &amp; C INGENIEROS S.A.S</t>
  </si>
  <si>
    <t>900.024.202-1</t>
  </si>
  <si>
    <t>CRA 74 A 52 A 70</t>
  </si>
  <si>
    <t>Contratar la compra de la actualización de la Licencia Corporativa del software antivirus GDATA, para 100 equipos, con vigencia y soporte técnico mínimo de siete (7) meses contado a partir de la aceptación de la Oferta, que soporte los siguientes sistemas operativos: Windows XP, Windows Server 2003 y demás versiones resientes de sistemas operativos y que atiendan los requerimientos mínimos técnicos descritos en la definición técnica</t>
  </si>
  <si>
    <t>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t>
  </si>
  <si>
    <t>2022200810800001E</t>
  </si>
  <si>
    <t>DEL 24 DE JUNIO DE 2022 AL 24 DE OCTUBRE DE 2022</t>
  </si>
  <si>
    <t>CONTRATO INTERADMINISTRATIVO</t>
  </si>
  <si>
    <t>EMPRESA INMOBILIARIA Y DE SERVICIOS LOGISTICOS DE
CUNDINAMARCA</t>
  </si>
  <si>
    <t>830021022-3</t>
  </si>
  <si>
    <t xml:space="preserve">CALLE 26 No. 51 - 53 TORRE BENEFICENCIA </t>
  </si>
  <si>
    <t>contactenos@eic.gov.co</t>
  </si>
  <si>
    <t>Contratar la prestación de servicios de administración integral inmobiliaria de los bienes inmuebles propiedad de la BENEFICENCIA DE CUNDINAMARCA o por los cuales sea legalmente responsable relacionados en el Anexo 1</t>
  </si>
  <si>
    <t>DEL 05 DE JULIO DE 2022 AL 31 DE DICIEMBRE DE 2022</t>
  </si>
  <si>
    <t>https://www.secop.gov.co/CO1ContractsManagement/Tendering/ProcurementContractEdit/View?docUniqueIdentifier=CO1.PCCNTR.3770932&amp;awardUniqueIdentifier=&amp;buyerDossierUniqueIdentifier=CO1.BDOS.2994860&amp;id=1858149</t>
  </si>
  <si>
    <t>NESTOR CASTAÑEDA</t>
  </si>
  <si>
    <t>RELACIÒN DE  CONTRATOS Y/O CONVENIOS  CON LOS MUNICIPIOS Y BENEFICENCIA DE CUNDINAMARCA VIGENCIA 2022</t>
  </si>
  <si>
    <t xml:space="preserve">No. Contrato y/o Convenio  </t>
  </si>
  <si>
    <t>TABIO</t>
  </si>
  <si>
    <t>6 MESES Y 11 DÍAS</t>
  </si>
  <si>
    <t>CONVENIO FIRMADO EL 21/06/2022</t>
  </si>
  <si>
    <t>TENJO</t>
  </si>
  <si>
    <t xml:space="preserve">ACTA DE INICIO FIRMADA POR LA BENEFICENCIA </t>
  </si>
  <si>
    <t xml:space="preserve">NEMOCÓN </t>
  </si>
  <si>
    <t>5 MESES</t>
  </si>
  <si>
    <t xml:space="preserve">CONTRATO FIRMADO POR LA BENEFICENCIA </t>
  </si>
  <si>
    <t>SELECCIÓN ABREVIADA DE MENOR CUANTÍA 002 - 2022</t>
  </si>
  <si>
    <t xml:space="preserve">CONTRATO PRESTACIÓN DE SERVICIOS </t>
  </si>
  <si>
    <t>SISCOMPUTO LTDA SERVICIOS Y SISTEMAS DE COMPUTO</t>
  </si>
  <si>
    <t>CALLE 117B No. 70C - 25</t>
  </si>
  <si>
    <t>830037850-5</t>
  </si>
  <si>
    <t>info@siscomputo.com</t>
  </si>
  <si>
    <t>PRESTAR EL SERVICIO DE SOPORTE, MANTENIMIENTO, DISEÑO, DESARROLLO DE PLANTILLAS DE CONTENIDO, ACCESIBILIDAD DE CONTENIDOS DE LOS PORTALES WEB Y SEDES ELECTRÓNICAS, MODIFICADAS A VERSIÓN 2.1 APLICABLE A TODOS LOS PROCESOS, BRINDAR ASISTENCIA TÉCNICA Y MEJORAR PROCESOS QUE CONLLEVEN CADA DÍA A UN ÓPTIMO FUNCIONAMIENTO DE LA PÁGINA WEB DE LA BENEFICENCIA DE CUNDINAMARCA</t>
  </si>
  <si>
    <t>DEL 19 DE JULIO AL 30 DE DICIEMBRE DE 2022</t>
  </si>
  <si>
    <t>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t>
  </si>
  <si>
    <t>N/A</t>
  </si>
  <si>
    <t>2022200810900001E</t>
  </si>
  <si>
    <t>2022200810900002E</t>
  </si>
  <si>
    <t>2022200810900003E</t>
  </si>
  <si>
    <t>2022200810900004E</t>
  </si>
  <si>
    <t>COMPRA DE UN EQUIPO CELULAR</t>
  </si>
  <si>
    <t>LIQUIDADO</t>
  </si>
  <si>
    <t>COMCEL S.A.</t>
  </si>
  <si>
    <t>800153993-7</t>
  </si>
  <si>
    <t>126 DÍAS</t>
  </si>
  <si>
    <t>ORDEN DE COMPRA No. 892314</t>
  </si>
  <si>
    <t>ORDEN DE COMPRA No. 89532</t>
  </si>
  <si>
    <t>CENCOSUD COLOMBIA S.A.</t>
  </si>
  <si>
    <t>900155107-1</t>
  </si>
  <si>
    <t>COMPRA DE TAPABOCAS DESECHABLES</t>
  </si>
  <si>
    <t>ORDEN DE COMPRA No. 88947</t>
  </si>
  <si>
    <t>CAJA COLOMBIANA DE SUBSIDIO FAMILIAR COLSUBSIDIO</t>
  </si>
  <si>
    <t>860007336-1</t>
  </si>
  <si>
    <t>COMPRA DE ALCOHOL, TOALLAS DE MANO Y PAPELERA DE RESIDUOS ORGÁNICOS</t>
  </si>
  <si>
    <t xml:space="preserve">36 DÍAS </t>
  </si>
  <si>
    <t>ORDEN DE COMPRA No. 854732</t>
  </si>
  <si>
    <t>km 0 + 200 via Madrid Parque L</t>
  </si>
  <si>
    <t xml:space="preserve">COMPRA DE PRODUCTOS DE CAFETERÍA </t>
  </si>
  <si>
    <t>ORDEN DE COMPRA No. 92314</t>
  </si>
  <si>
    <t>PANAMERICANA LIBRERÍA Y PAPELERÍA S.A.</t>
  </si>
  <si>
    <t>Cll. 64 No.93-95
Bogotá, Cundinamarca</t>
  </si>
  <si>
    <t>gobiernovirtual@panamericana.com.co</t>
  </si>
  <si>
    <t>AMPARAR LA COMPRA DE ELEMENTOS DE PAPELERIA PARA LA BENEFICENCIA DE CUNDINAMARCA, SEGUN SOLICITUD 20222000006633</t>
  </si>
  <si>
    <t>$ 17.000.000,00</t>
  </si>
  <si>
    <t>$17.000.000,00</t>
  </si>
  <si>
    <t>DANIEL FELIPE HERNÁNDEZ DEVIA</t>
  </si>
  <si>
    <t xml:space="preserve">Mz G Casa 2 B/ Cambulos III Etapa Girardot, Cundinamarca  </t>
  </si>
  <si>
    <t>danielhernandez9324@gmail.com</t>
  </si>
  <si>
    <t>CONTRATAR LA PRESTACIÓN DE SERVICIOS TECNICOS DE APOYO A LA GESTIÓN EN LA SECRETARIA GENERAL DE LA BENEFICENCIA DE CUNDINAMARCA, PARA APOYAR EN LOS ENLACES DE COMUNICACIÓN CON LOS DIFERENTES MUNICIPIOS DE CUNDINAMARCA PARA LA FIRMA DE CONVENIOS Y CONTRATOS, ASÍ COMO PARA REALIZAR LA PUBLICACIÓN Y ACTUALIZACIÓN DE LOS DOCUMENTOS DEL AREA DE CONTRATACIÓN EN EL SECOP II, EN SIA OBSERVA, ORFEO, EN EL SIGEP Y SIA CONTRALORIA.</t>
  </si>
  <si>
    <t>DEL 1 DE AGOSTO  AL 30 DE DICIEMBRE DE 2022</t>
  </si>
  <si>
    <t>$ 14.000.000</t>
  </si>
  <si>
    <t>$ 2.800.000</t>
  </si>
  <si>
    <t>ALBAN</t>
  </si>
  <si>
    <t>6 meses</t>
  </si>
  <si>
    <t>ANAPOIMA</t>
  </si>
  <si>
    <t>8 meses</t>
  </si>
  <si>
    <t>CABRERA</t>
  </si>
  <si>
    <t>COTA</t>
  </si>
  <si>
    <t>5 meses</t>
  </si>
  <si>
    <t>CHIA</t>
  </si>
  <si>
    <t>5 meses+15 dias</t>
  </si>
  <si>
    <t xml:space="preserve">SGG-Xxx-2022 </t>
  </si>
  <si>
    <t>CHIPAQUE</t>
  </si>
  <si>
    <t>1 mes</t>
  </si>
  <si>
    <t>EL PEÑON</t>
  </si>
  <si>
    <t xml:space="preserve">EL ROSAL </t>
  </si>
  <si>
    <t>6 Meses</t>
  </si>
  <si>
    <t>FOMEQUE</t>
  </si>
  <si>
    <t>2 meses</t>
  </si>
  <si>
    <t>FUNZA</t>
  </si>
  <si>
    <t>CO1.PCCNTR.3028804 </t>
  </si>
  <si>
    <t>9 meses</t>
  </si>
  <si>
    <t>GACHANCIPA</t>
  </si>
  <si>
    <t>LA CALERA</t>
  </si>
  <si>
    <t>88 dias</t>
  </si>
  <si>
    <t>LA MESA</t>
  </si>
  <si>
    <t>LA VEGA</t>
  </si>
  <si>
    <t>3 meses+14 dias</t>
  </si>
  <si>
    <t xml:space="preserve">6 meses </t>
  </si>
  <si>
    <t>NEMOCON</t>
  </si>
  <si>
    <t>NOCAIMA</t>
  </si>
  <si>
    <t>PANDI</t>
  </si>
  <si>
    <t>10 meses</t>
  </si>
  <si>
    <t>PARATEBUENO</t>
  </si>
  <si>
    <t>2 MESES+ 15 DIAS</t>
  </si>
  <si>
    <t>PULI</t>
  </si>
  <si>
    <t>QUETAME</t>
  </si>
  <si>
    <t>4 meses</t>
  </si>
  <si>
    <t>7 meses+15 dias</t>
  </si>
  <si>
    <t>SAN ANTONIO TQDMA</t>
  </si>
  <si>
    <t xml:space="preserve">SAN BERNARDO </t>
  </si>
  <si>
    <t>6 mese+24 dias</t>
  </si>
  <si>
    <t>SIBATE</t>
  </si>
  <si>
    <t>2022200810700040E</t>
  </si>
  <si>
    <t xml:space="preserve">2022200811200001E
</t>
  </si>
  <si>
    <t>https://www.secop.gov.co/CO1Marketplace/Companies/CompanyConfiguration/Index?stepIdToLoad=43F28BEDCEDDCDEB644F2E489B7A4BC3&amp;prevCtxUrl=https%3a%2f%2fwww.secop.gov.co%3a443%2fCO1Marketplace%2fCompanies%2fCompanyConfiguration%2fIndex%3fstepIdToLoad%3d9D24CB58C1B7C1B18F1F7966C0124B3A&amp;prevCtxLbl=Ver+Datos+de+la+Entidad+Estatal%2fProveedor</t>
  </si>
  <si>
    <t>SASAIMA</t>
  </si>
  <si>
    <t>7 meses+11 dias</t>
  </si>
  <si>
    <t>SILVANIA</t>
  </si>
  <si>
    <t>5 meses + 15 dias</t>
  </si>
  <si>
    <t>SIMIJACA</t>
  </si>
  <si>
    <t>SUBACHOQUE</t>
  </si>
  <si>
    <t>SUPATA</t>
  </si>
  <si>
    <t>TAUSA</t>
  </si>
  <si>
    <t>6 meses+7 dias</t>
  </si>
  <si>
    <t>TIBACUY</t>
  </si>
  <si>
    <t>5 meses+5 dias</t>
  </si>
  <si>
    <t xml:space="preserve"> 31/12/2022</t>
  </si>
  <si>
    <t>UBAQUE</t>
  </si>
  <si>
    <t>5 MESES+9 DIAS</t>
  </si>
  <si>
    <t xml:space="preserve"> 25/07/2022</t>
  </si>
  <si>
    <t>UNE</t>
  </si>
  <si>
    <t>5 meses + 24 dias</t>
  </si>
  <si>
    <t xml:space="preserve">VILLETA </t>
  </si>
  <si>
    <t>4 meses+15 dias</t>
  </si>
  <si>
    <t>12 MESES</t>
  </si>
  <si>
    <t>YACOPI</t>
  </si>
  <si>
    <t>ZIPACON</t>
  </si>
  <si>
    <t>12 meses</t>
  </si>
  <si>
    <t>MINIMA CUANTIA No. 03</t>
  </si>
  <si>
    <t>MICROFLEX LTDA</t>
  </si>
  <si>
    <t>Calle 130A No 59B-13</t>
  </si>
  <si>
    <t>misael.forero@microflex.com.co</t>
  </si>
  <si>
    <t>CONTRATAR EL MANTENIMIENTO PREVENTIVO Y CORRECTIVO CON SUMINISTRO DE REPUESTOS PARA DIFERENTES MARCAS, TIPOS, MODELOS DE IMPRESORAS Y EQUIPOS DE CÓMPUTO AL SERVICIO DE LA BENEFICENCIA DE CUNDINAMARCA, CON EL FIN DE MANTENERLOS EN ÓPTIMAS CONDICIONES DE OPERACIÓN</t>
  </si>
  <si>
    <t>https://www.secop.gov.co/CO1ContractsManagement/Tendering/ProcurementContractEdit/Update?ProfileName=CCE-10-Minima_Cuantia&amp;PPI=CO1.PPI.19672134&amp;DocUniqueName=ContratoDeCompra&amp;DocTypeName=NextWay.Entities.Marketplace.Tendering.ProcurementContract&amp;ProfileVersion=10&amp;DocUniqueIdentifier=CO1.PCCNTR.3915662</t>
  </si>
  <si>
    <t>$ 23.978.680</t>
  </si>
  <si>
    <t>SELECCIÓN ABREVIADA 02</t>
  </si>
  <si>
    <t xml:space="preserve">ENAJENAR COMO CHATARRA UN LOTE DE BIENES MUEBLES INSERVIBLES, OBSOLETOS, EN DESUSO Y DADOS DE BAJA, DE PROPIEDAD DE LA BENEFICENCIA DE CUNDINAMARCA. </t>
  </si>
  <si>
    <t>SERIMPACTO</t>
  </si>
  <si>
    <t>Cra 68B #74A-26 Int 6 Ap 401</t>
  </si>
  <si>
    <t>funserimpacto@gmail.com</t>
  </si>
  <si>
    <t>$13.000.000</t>
  </si>
  <si>
    <t xml:space="preserve">CUCUNUBA </t>
  </si>
  <si>
    <t xml:space="preserve">GUTIERREZ </t>
  </si>
  <si>
    <t xml:space="preserve">5 meses </t>
  </si>
  <si>
    <t>PASCA</t>
  </si>
  <si>
    <t>TENA</t>
  </si>
  <si>
    <t>QUEBRADANEGRA</t>
  </si>
  <si>
    <t>2 meses + 2 dias</t>
  </si>
  <si>
    <t>VENECIA</t>
  </si>
  <si>
    <t>4 meses + 29 dias</t>
  </si>
  <si>
    <t>5 mese + 19 dias</t>
  </si>
  <si>
    <t xml:space="preserve">QUIPILE </t>
  </si>
  <si>
    <t xml:space="preserve">5 mese +10 dias </t>
  </si>
  <si>
    <t>AUTO POWER S.A.S.</t>
  </si>
  <si>
    <t>MINIMA CUANTIA No. 04</t>
  </si>
  <si>
    <t>ADQUISICIÓN DE CHAQUEAS INSTITUCIONALES PARA LOS FUNCIONARIOS DE LA BENEFICENCIA DE CUNDINAMARCA, DANDO APLICACIÓN AL PLAN INSTITUCIONAL DE CAPACITACIÓN, BIENESTAR E INCENTIVOS</t>
  </si>
  <si>
    <t xml:space="preserve"> </t>
  </si>
  <si>
    <t>COMPRAVENTA</t>
  </si>
  <si>
    <t>PRESTACION DE SERVICIOS APOYO A LA GESTION</t>
  </si>
  <si>
    <t>2022200810700041E</t>
  </si>
  <si>
    <t>2022200810900005E</t>
  </si>
  <si>
    <t>JAVIER HERNADO CAICEDO</t>
  </si>
  <si>
    <t>ARBELAEZ</t>
  </si>
  <si>
    <t>CACHIPAY</t>
  </si>
  <si>
    <t>4 MES Y 8 DIAS</t>
  </si>
  <si>
    <t>FACATATIVA</t>
  </si>
  <si>
    <t>3 MESES</t>
  </si>
  <si>
    <t>GRANADA</t>
  </si>
  <si>
    <t>4 MESES Y 22 DIAS</t>
  </si>
  <si>
    <t>S/N</t>
  </si>
  <si>
    <t>GUYABETAL</t>
  </si>
  <si>
    <t>6 MESES Y 5 DIAS</t>
  </si>
  <si>
    <t>3 MESES Y 22 DIAS</t>
  </si>
  <si>
    <t>8 MESES</t>
  </si>
  <si>
    <t>TERMINADO</t>
  </si>
  <si>
    <t xml:space="preserve">RICAURTE </t>
  </si>
  <si>
    <t>4 MESES Y 14 DIAS</t>
  </si>
  <si>
    <t>3 MESES Y 15 DIAS</t>
  </si>
  <si>
    <t>SUTATAUSA</t>
  </si>
  <si>
    <t>4 MESES Y 21 DIAS</t>
  </si>
  <si>
    <t>FECHA DE TERMINACION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</si>
</sst>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dd\-mm\-yyyy"/>
    <numFmt numFmtId="165" formatCode="&quot;$&quot;\ #,##0"/>
    <numFmt numFmtId="166" formatCode="&quot;$&quot;\ #,##0.00"/>
    <numFmt numFmtId="167" formatCode="#,##0;[Red]#,##0"/>
    <numFmt numFmtId="168" formatCode="&quot;$&quot;\ #,##0;[Red]\-&quot;$&quot;\ #,##0"/>
    <numFmt numFmtId="169" formatCode="dd/mm/yyyy;@"/>
    <numFmt numFmtId="170" formatCode="#,##0_ ;\-#,##0\ "/>
  </numFmts>
  <fonts count="24" x14ac:knownFonts="1">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u/>
      <sz val="9"/>
      <color theme="10"/>
      <name val="Verdana"/>
      <family val="2"/>
    </font>
    <font>
      <sz val="10"/>
      <color theme="1"/>
      <name val="Arial"/>
      <family val="2"/>
    </font>
    <font>
      <b/>
      <i/>
      <sz val="10"/>
      <color theme="1"/>
      <name val="Arial"/>
      <family val="2"/>
    </font>
    <font>
      <i/>
      <sz val="9.5"/>
      <color theme="1"/>
      <name val="Arial"/>
      <family val="2"/>
    </font>
    <font>
      <sz val="11"/>
      <name val="Calibri"/>
      <family val="2"/>
      <scheme val="minor"/>
    </font>
    <font>
      <sz val="9"/>
      <color rgb="FF000000"/>
      <name val="Verdana"/>
      <family val="2"/>
    </font>
    <font>
      <i/>
      <sz val="10"/>
      <color theme="1"/>
      <name val="Arial"/>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2"/>
      <color rgb="FF000000"/>
      <name val="Calibri"/>
      <family val="2"/>
      <scheme val="minor"/>
    </font>
    <font>
      <b/>
      <sz val="11"/>
      <color theme="1"/>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0" fontId="3" fillId="0" borderId="0"/>
    <xf numFmtId="0" fontId="4" fillId="0" borderId="0" applyNumberFormat="0" applyFill="0" applyBorder="0" applyAlignment="0" applyProtection="0"/>
    <xf numFmtId="9" fontId="17" fillId="0" borderId="0" applyFont="0" applyFill="0" applyBorder="0" applyAlignment="0" applyProtection="0"/>
    <xf numFmtId="44" fontId="17" fillId="0" borderId="0" applyFont="0" applyFill="0" applyBorder="0" applyAlignment="0" applyProtection="0"/>
  </cellStyleXfs>
  <cellXfs count="148">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1" fontId="5" fillId="0" borderId="1" xfId="0" applyNumberFormat="1" applyFont="1" applyBorder="1" applyAlignment="1" applyProtection="1">
      <alignment vertical="center"/>
      <protection locked="0"/>
    </xf>
    <xf numFmtId="164" fontId="5" fillId="0" borderId="1" xfId="0" applyNumberFormat="1" applyFont="1" applyBorder="1" applyAlignment="1" applyProtection="1">
      <alignment vertical="center"/>
      <protection locked="0"/>
    </xf>
    <xf numFmtId="0" fontId="6" fillId="0" borderId="1" xfId="0" applyFont="1" applyBorder="1" applyAlignment="1">
      <alignment vertical="center" wrapText="1"/>
    </xf>
    <xf numFmtId="0" fontId="6" fillId="0" borderId="0" xfId="0" applyFont="1"/>
    <xf numFmtId="0" fontId="7"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4" fontId="6" fillId="0" borderId="1" xfId="0" applyNumberFormat="1" applyFont="1" applyBorder="1" applyAlignment="1">
      <alignment horizontal="center" vertical="center"/>
    </xf>
    <xf numFmtId="164" fontId="6" fillId="0" borderId="1" xfId="0" applyNumberFormat="1" applyFont="1" applyBorder="1" applyAlignment="1">
      <alignment horizontal="left" vertical="center"/>
    </xf>
    <xf numFmtId="164" fontId="6" fillId="0" borderId="0" xfId="0" applyNumberFormat="1" applyFont="1" applyAlignment="1">
      <alignment horizontal="center" vertical="center"/>
    </xf>
    <xf numFmtId="165" fontId="5" fillId="0" borderId="1" xfId="0" applyNumberFormat="1" applyFont="1" applyBorder="1" applyAlignment="1" applyProtection="1">
      <alignment vertical="center"/>
      <protection locked="0"/>
    </xf>
    <xf numFmtId="164" fontId="5" fillId="2" borderId="1" xfId="0" applyNumberFormat="1" applyFont="1" applyFill="1" applyBorder="1" applyAlignment="1" applyProtection="1">
      <alignment vertical="center"/>
      <protection locked="0"/>
    </xf>
    <xf numFmtId="0" fontId="6" fillId="0" borderId="1" xfId="0" applyFont="1" applyBorder="1" applyAlignment="1">
      <alignment vertical="center"/>
    </xf>
    <xf numFmtId="0" fontId="6" fillId="0" borderId="1" xfId="0" applyFont="1" applyBorder="1" applyAlignment="1">
      <alignment horizontal="center" vertical="center"/>
    </xf>
    <xf numFmtId="165" fontId="6" fillId="0" borderId="1" xfId="0" applyNumberFormat="1" applyFont="1" applyBorder="1" applyAlignment="1">
      <alignment vertical="center"/>
    </xf>
    <xf numFmtId="0" fontId="4" fillId="0" borderId="1" xfId="2" applyBorder="1" applyAlignment="1">
      <alignment horizontal="center" vertical="center" wrapText="1"/>
    </xf>
    <xf numFmtId="164" fontId="6" fillId="0" borderId="1" xfId="0" applyNumberFormat="1" applyFont="1" applyBorder="1" applyAlignment="1">
      <alignment vertical="center"/>
    </xf>
    <xf numFmtId="0" fontId="5" fillId="0" borderId="1" xfId="0" applyFont="1" applyBorder="1"/>
    <xf numFmtId="1" fontId="5" fillId="0" borderId="1" xfId="0" applyNumberFormat="1" applyFont="1" applyBorder="1" applyAlignment="1">
      <alignment vertical="center"/>
    </xf>
    <xf numFmtId="164" fontId="5" fillId="0" borderId="1" xfId="0" applyNumberFormat="1" applyFont="1" applyBorder="1" applyAlignment="1">
      <alignment vertical="center"/>
    </xf>
    <xf numFmtId="49" fontId="5" fillId="0" borderId="1" xfId="0" applyNumberFormat="1" applyFont="1" applyBorder="1" applyAlignment="1">
      <alignment horizontal="left"/>
    </xf>
    <xf numFmtId="0" fontId="5" fillId="0" borderId="1" xfId="0" applyFont="1" applyBorder="1" applyAlignment="1" applyProtection="1">
      <alignment horizontal="left" vertical="center"/>
      <protection locked="0"/>
    </xf>
    <xf numFmtId="0" fontId="5" fillId="0" borderId="1" xfId="0" applyFont="1" applyBorder="1" applyAlignment="1">
      <alignment horizontal="left"/>
    </xf>
    <xf numFmtId="3" fontId="9" fillId="0" borderId="1" xfId="0" applyNumberFormat="1" applyFont="1" applyBorder="1"/>
    <xf numFmtId="164" fontId="4" fillId="0" borderId="1" xfId="2" applyNumberFormat="1" applyBorder="1" applyAlignment="1" applyProtection="1">
      <alignment vertical="center" wrapText="1"/>
      <protection locked="0"/>
    </xf>
    <xf numFmtId="0" fontId="4" fillId="0" borderId="1" xfId="2" applyBorder="1" applyAlignment="1">
      <alignment wrapText="1"/>
    </xf>
    <xf numFmtId="164" fontId="4" fillId="0" borderId="1" xfId="2" applyNumberFormat="1" applyBorder="1" applyAlignment="1">
      <alignment horizontal="center" vertical="center" wrapText="1"/>
    </xf>
    <xf numFmtId="0" fontId="11" fillId="0" borderId="0" xfId="2" applyFont="1" applyAlignment="1">
      <alignment horizontal="center" vertical="center"/>
    </xf>
    <xf numFmtId="164" fontId="5" fillId="0" borderId="1" xfId="0" applyNumberFormat="1" applyFont="1" applyBorder="1" applyAlignment="1" applyProtection="1">
      <alignment vertical="center" wrapText="1"/>
      <protection locked="0"/>
    </xf>
    <xf numFmtId="164" fontId="6" fillId="0" borderId="1" xfId="0" applyNumberFormat="1" applyFont="1" applyBorder="1" applyAlignment="1">
      <alignment horizontal="center" vertical="center" wrapText="1"/>
    </xf>
    <xf numFmtId="0" fontId="4" fillId="0" borderId="1" xfId="2" applyBorder="1" applyAlignment="1">
      <alignment vertical="center" wrapText="1"/>
    </xf>
    <xf numFmtId="0" fontId="3" fillId="0" borderId="0" xfId="0" applyFont="1" applyAlignment="1">
      <alignment horizontal="center" vertical="center"/>
    </xf>
    <xf numFmtId="165" fontId="6" fillId="0" borderId="0" xfId="0" applyNumberFormat="1" applyFont="1"/>
    <xf numFmtId="165" fontId="6" fillId="0" borderId="1" xfId="0" applyNumberFormat="1" applyFont="1" applyBorder="1" applyAlignment="1">
      <alignment horizontal="center" vertical="center" wrapText="1"/>
    </xf>
    <xf numFmtId="0" fontId="6" fillId="0" borderId="1" xfId="0" applyFont="1" applyBorder="1" applyAlignment="1">
      <alignment wrapText="1"/>
    </xf>
    <xf numFmtId="0" fontId="12" fillId="0" borderId="1" xfId="0" applyFont="1" applyBorder="1" applyAlignment="1">
      <alignment horizontal="center" vertical="center" wrapText="1"/>
    </xf>
    <xf numFmtId="0" fontId="11" fillId="0" borderId="1" xfId="2"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0" fontId="13" fillId="0" borderId="1" xfId="0" applyFont="1" applyBorder="1" applyAlignment="1">
      <alignment vertical="center" wrapText="1"/>
    </xf>
    <xf numFmtId="0" fontId="14" fillId="3" borderId="0" xfId="0" applyFont="1" applyFill="1" applyAlignment="1">
      <alignment wrapText="1"/>
    </xf>
    <xf numFmtId="0" fontId="14" fillId="3" borderId="1" xfId="0" applyFont="1" applyFill="1" applyBorder="1" applyAlignment="1">
      <alignment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165" fontId="6"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14" fillId="4" borderId="1" xfId="0" applyFont="1" applyFill="1" applyBorder="1" applyAlignment="1">
      <alignment horizontal="center" vertical="center" wrapText="1"/>
    </xf>
    <xf numFmtId="0" fontId="0" fillId="0" borderId="1" xfId="0" applyBorder="1" applyAlignment="1">
      <alignment horizontal="center" vertical="center" wrapText="1"/>
    </xf>
    <xf numFmtId="165"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0" fontId="6" fillId="0" borderId="0" xfId="0" applyFont="1" applyAlignment="1">
      <alignment horizontal="center" vertical="center"/>
    </xf>
    <xf numFmtId="166" fontId="6" fillId="0" borderId="1" xfId="0" applyNumberFormat="1"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2" fontId="5" fillId="0" borderId="1" xfId="0" applyNumberFormat="1"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4" fontId="6"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0" fontId="6" fillId="0" borderId="4" xfId="0" applyFont="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3" borderId="2" xfId="0" applyFill="1" applyBorder="1" applyAlignment="1">
      <alignment horizontal="center" vertical="center" wrapText="1"/>
    </xf>
    <xf numFmtId="167" fontId="0" fillId="3" borderId="1" xfId="0" applyNumberFormat="1" applyFill="1" applyBorder="1" applyAlignment="1">
      <alignment horizontal="center" vertical="center"/>
    </xf>
    <xf numFmtId="167" fontId="0" fillId="3" borderId="1" xfId="0" applyNumberFormat="1" applyFill="1" applyBorder="1" applyAlignment="1">
      <alignment horizontal="center" vertical="center" wrapText="1"/>
    </xf>
    <xf numFmtId="14" fontId="0" fillId="0" borderId="1" xfId="0" applyNumberFormat="1" applyBorder="1"/>
    <xf numFmtId="0" fontId="0" fillId="0" borderId="2" xfId="0" applyBorder="1"/>
    <xf numFmtId="0" fontId="0" fillId="0" borderId="4" xfId="0" applyBorder="1"/>
    <xf numFmtId="0" fontId="0" fillId="0" borderId="1" xfId="0" applyBorder="1"/>
    <xf numFmtId="0" fontId="11" fillId="3" borderId="1" xfId="0" applyFont="1" applyFill="1" applyBorder="1" applyAlignment="1">
      <alignment horizontal="center" vertical="center"/>
    </xf>
    <xf numFmtId="3" fontId="0" fillId="3" borderId="1" xfId="0" applyNumberFormat="1" applyFill="1" applyBorder="1" applyAlignment="1">
      <alignment horizontal="center" vertical="center"/>
    </xf>
    <xf numFmtId="167" fontId="0" fillId="3" borderId="2" xfId="0" applyNumberFormat="1" applyFill="1" applyBorder="1" applyAlignment="1">
      <alignment horizontal="center" vertical="center"/>
    </xf>
    <xf numFmtId="169" fontId="19"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0" fontId="19" fillId="3" borderId="1" xfId="0" applyFont="1" applyFill="1" applyBorder="1" applyAlignment="1">
      <alignment horizontal="center" vertical="center" wrapText="1"/>
    </xf>
    <xf numFmtId="3" fontId="0" fillId="3" borderId="2" xfId="0" applyNumberFormat="1" applyFill="1" applyBorder="1" applyAlignment="1">
      <alignment horizontal="center" vertical="center"/>
    </xf>
    <xf numFmtId="16" fontId="0" fillId="0" borderId="1" xfId="0" applyNumberFormat="1" applyBorder="1" applyAlignment="1">
      <alignment horizontal="center" vertical="center"/>
    </xf>
    <xf numFmtId="3" fontId="20" fillId="3" borderId="1" xfId="0" applyNumberFormat="1" applyFont="1" applyFill="1" applyBorder="1" applyAlignment="1">
      <alignment horizontal="center" vertical="center"/>
    </xf>
    <xf numFmtId="14" fontId="0" fillId="3" borderId="1" xfId="0" applyNumberFormat="1" applyFill="1" applyBorder="1" applyAlignment="1">
      <alignment horizontal="center" vertical="center" wrapText="1"/>
    </xf>
    <xf numFmtId="0" fontId="11"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167" fontId="0" fillId="3" borderId="2" xfId="0" applyNumberFormat="1" applyFill="1" applyBorder="1" applyAlignment="1">
      <alignment horizontal="center" vertical="center" wrapText="1"/>
    </xf>
    <xf numFmtId="0" fontId="3" fillId="0" borderId="1" xfId="0" applyFont="1" applyBorder="1" applyAlignment="1">
      <alignment horizontal="center" vertical="center"/>
    </xf>
    <xf numFmtId="3" fontId="0" fillId="0" borderId="1" xfId="0" applyNumberFormat="1" applyBorder="1" applyAlignment="1">
      <alignment horizontal="center" vertical="center"/>
    </xf>
    <xf numFmtId="14" fontId="0" fillId="3" borderId="1" xfId="0" applyNumberFormat="1" applyFill="1" applyBorder="1" applyAlignment="1">
      <alignment horizontal="center" vertical="center"/>
    </xf>
    <xf numFmtId="0" fontId="19" fillId="3" borderId="1" xfId="0" applyFont="1" applyFill="1" applyBorder="1" applyAlignment="1">
      <alignment horizontal="center" vertical="center"/>
    </xf>
    <xf numFmtId="167" fontId="11" fillId="3" borderId="1" xfId="0" applyNumberFormat="1" applyFont="1" applyFill="1" applyBorder="1" applyAlignment="1">
      <alignment horizontal="center" vertical="center" wrapText="1"/>
    </xf>
    <xf numFmtId="0" fontId="0" fillId="3" borderId="6" xfId="0" applyFill="1" applyBorder="1" applyAlignment="1">
      <alignment horizontal="center" vertical="center" wrapText="1"/>
    </xf>
    <xf numFmtId="14" fontId="0" fillId="0" borderId="1" xfId="0" applyNumberFormat="1" applyBorder="1" applyAlignment="1">
      <alignment wrapText="1"/>
    </xf>
    <xf numFmtId="14" fontId="0" fillId="0" borderId="1" xfId="0" applyNumberFormat="1" applyBorder="1" applyAlignment="1">
      <alignment horizontal="center" wrapText="1"/>
    </xf>
    <xf numFmtId="0" fontId="19" fillId="0" borderId="1" xfId="0" applyFont="1" applyBorder="1" applyAlignment="1">
      <alignment horizontal="center" vertical="center" wrapText="1"/>
    </xf>
    <xf numFmtId="0" fontId="4" fillId="0" borderId="1" xfId="2" applyNumberFormat="1" applyBorder="1" applyAlignment="1">
      <alignment horizontal="center" vertical="center" wrapText="1"/>
    </xf>
    <xf numFmtId="3" fontId="6"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0" fontId="22" fillId="2" borderId="1" xfId="0" applyFont="1" applyFill="1" applyBorder="1" applyAlignment="1">
      <alignment horizontal="center" vertical="center" wrapText="1"/>
    </xf>
    <xf numFmtId="0" fontId="19" fillId="0" borderId="2" xfId="0" applyFont="1" applyBorder="1" applyAlignment="1">
      <alignment horizontal="center" vertical="center"/>
    </xf>
    <xf numFmtId="0" fontId="6" fillId="0" borderId="1" xfId="0" applyFont="1" applyBorder="1" applyAlignment="1">
      <alignment horizontal="center"/>
    </xf>
    <xf numFmtId="0" fontId="0" fillId="0" borderId="0" xfId="0"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16" fontId="0" fillId="0" borderId="1" xfId="0" applyNumberFormat="1" applyBorder="1"/>
    <xf numFmtId="0" fontId="23" fillId="0" borderId="0" xfId="0" applyFont="1"/>
    <xf numFmtId="0" fontId="0" fillId="0" borderId="2" xfId="0" applyBorder="1" applyAlignment="1">
      <alignment horizontal="center" vertical="center"/>
    </xf>
    <xf numFmtId="3" fontId="0" fillId="0" borderId="2" xfId="0" applyNumberFormat="1" applyBorder="1" applyAlignment="1">
      <alignment horizontal="center" vertical="center"/>
    </xf>
    <xf numFmtId="3" fontId="0" fillId="0" borderId="2" xfId="0" applyNumberFormat="1" applyBorder="1" applyAlignment="1">
      <alignment horizontal="center" vertical="center" wrapText="1"/>
    </xf>
    <xf numFmtId="3" fontId="11" fillId="3" borderId="1" xfId="0" applyNumberFormat="1" applyFont="1" applyFill="1" applyBorder="1" applyAlignment="1">
      <alignment horizontal="center" vertical="center"/>
    </xf>
    <xf numFmtId="168" fontId="0" fillId="3" borderId="1" xfId="0" applyNumberFormat="1" applyFill="1" applyBorder="1" applyAlignment="1">
      <alignment horizontal="center" vertical="center"/>
    </xf>
    <xf numFmtId="3" fontId="0" fillId="0" borderId="2" xfId="0" applyNumberFormat="1" applyBorder="1" applyAlignment="1">
      <alignment horizontal="center"/>
    </xf>
    <xf numFmtId="3" fontId="18" fillId="3" borderId="1" xfId="0" applyNumberFormat="1" applyFont="1" applyFill="1" applyBorder="1" applyAlignment="1">
      <alignment horizontal="center" vertical="center"/>
    </xf>
    <xf numFmtId="165" fontId="0" fillId="0" borderId="2" xfId="0" applyNumberFormat="1" applyBorder="1" applyAlignment="1">
      <alignment horizontal="center" vertical="center"/>
    </xf>
    <xf numFmtId="167" fontId="21" fillId="3" borderId="2"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49" fontId="5" fillId="6" borderId="1" xfId="0" applyNumberFormat="1" applyFont="1" applyFill="1" applyBorder="1" applyAlignment="1" applyProtection="1">
      <alignment horizontal="center" vertical="center" wrapText="1"/>
      <protection locked="0"/>
    </xf>
    <xf numFmtId="44" fontId="5" fillId="0" borderId="1" xfId="4" applyFont="1" applyBorder="1" applyAlignment="1" applyProtection="1">
      <alignment vertical="center"/>
      <protection locked="0"/>
    </xf>
    <xf numFmtId="44" fontId="6" fillId="0" borderId="1" xfId="4" applyFont="1" applyBorder="1" applyAlignment="1">
      <alignment horizontal="center" vertical="center"/>
    </xf>
    <xf numFmtId="44" fontId="6" fillId="0" borderId="0" xfId="0" applyNumberFormat="1" applyFont="1"/>
    <xf numFmtId="0" fontId="15" fillId="3" borderId="1" xfId="0" applyFont="1" applyFill="1" applyBorder="1" applyAlignment="1">
      <alignment horizontal="center" vertical="center" wrapText="1"/>
    </xf>
    <xf numFmtId="0" fontId="19" fillId="0" borderId="5" xfId="0" applyFont="1" applyBorder="1" applyAlignment="1">
      <alignment horizontal="center" vertical="center" wrapText="1"/>
    </xf>
    <xf numFmtId="0" fontId="0" fillId="0" borderId="2" xfId="0" applyBorder="1" applyAlignment="1">
      <alignment wrapText="1"/>
    </xf>
    <xf numFmtId="0" fontId="0" fillId="0" borderId="4" xfId="0" applyBorder="1" applyAlignment="1">
      <alignment wrapText="1"/>
    </xf>
    <xf numFmtId="0" fontId="0" fillId="5" borderId="2" xfId="0" applyFill="1" applyBorder="1" applyAlignment="1">
      <alignment horizontal="center" vertical="center" wrapText="1"/>
    </xf>
    <xf numFmtId="167" fontId="11" fillId="3" borderId="1" xfId="0" applyNumberFormat="1" applyFont="1" applyFill="1" applyBorder="1" applyAlignment="1">
      <alignment horizontal="center" vertical="center"/>
    </xf>
    <xf numFmtId="0" fontId="0" fillId="5" borderId="1" xfId="0" applyFill="1" applyBorder="1" applyAlignment="1">
      <alignment horizontal="center" vertical="center" wrapText="1"/>
    </xf>
    <xf numFmtId="0" fontId="19" fillId="5" borderId="1" xfId="0" applyFont="1" applyFill="1" applyBorder="1" applyAlignment="1">
      <alignment horizontal="center" vertical="center" wrapText="1"/>
    </xf>
    <xf numFmtId="3" fontId="20" fillId="3" borderId="2" xfId="0" applyNumberFormat="1" applyFont="1" applyFill="1" applyBorder="1" applyAlignment="1">
      <alignment horizontal="center" vertical="center"/>
    </xf>
    <xf numFmtId="4" fontId="0" fillId="0" borderId="2" xfId="0" applyNumberFormat="1" applyBorder="1" applyAlignment="1">
      <alignment horizontal="center" vertical="center"/>
    </xf>
    <xf numFmtId="170" fontId="18" fillId="3" borderId="1" xfId="0" applyNumberFormat="1" applyFont="1" applyFill="1" applyBorder="1" applyAlignment="1">
      <alignment horizontal="center" vertical="center"/>
    </xf>
    <xf numFmtId="0" fontId="0" fillId="0" borderId="0" xfId="0" applyAlignment="1">
      <alignment horizontal="center"/>
    </xf>
  </cellXfs>
  <cellStyles count="5">
    <cellStyle name="Hipervínculo" xfId="2" builtinId="8"/>
    <cellStyle name="Moneda" xfId="4" builtinId="4"/>
    <cellStyle name="Normal" xfId="0" builtinId="0"/>
    <cellStyle name="Normal 2" xfId="1" xr:uid="{00000000-0005-0000-0000-000002000000}"/>
    <cellStyle name="Porcentaje" xfId="3" builtinId="5"/>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izethcastellanos08@gmail.com" TargetMode="External"/><Relationship Id="rId18" Type="http://schemas.openxmlformats.org/officeDocument/2006/relationships/hyperlink" Target="mailto:MUNOZLADINO@GMAIL.COM" TargetMode="External"/><Relationship Id="rId26" Type="http://schemas.openxmlformats.org/officeDocument/2006/relationships/hyperlink" Target="mailto:DAVID.CELY24@GMAIL.COM" TargetMode="External"/><Relationship Id="rId39" Type="http://schemas.openxmlformats.org/officeDocument/2006/relationships/hyperlink" Target="mailto:contactenos@eic.gov.co" TargetMode="External"/><Relationship Id="rId21" Type="http://schemas.openxmlformats.org/officeDocument/2006/relationships/hyperlink" Target="mailto:CLIENTE@ICONTEC.ORG" TargetMode="External"/><Relationship Id="rId34" Type="http://schemas.openxmlformats.org/officeDocument/2006/relationships/hyperlink" Target="https://www.secop.gov.co/CO1BusinessLine/Tendering/BuyerDossierWorkspace/Index?sortingState=LastModifiedDESC&amp;showAdvancedSearch=False&amp;showAdvancedSearchFields=False&amp;selectedDossier=CO1.BDOS.2857449&amp;selectedRequest=CO1.REQ.2935406&amp;" TargetMode="External"/><Relationship Id="rId42" Type="http://schemas.openxmlformats.org/officeDocument/2006/relationships/hyperlink" Target="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 TargetMode="External"/><Relationship Id="rId47" Type="http://schemas.openxmlformats.org/officeDocument/2006/relationships/printerSettings" Target="../printerSettings/printerSettings1.bin"/><Relationship Id="rId7" Type="http://schemas.openxmlformats.org/officeDocument/2006/relationships/hyperlink" Target="mailto:CARLOS70ROJAS@YAHOO.ES" TargetMode="External"/><Relationship Id="rId2" Type="http://schemas.openxmlformats.org/officeDocument/2006/relationships/hyperlink" Target="mailto:CALICHE_13@HOTMAIL.COM" TargetMode="External"/><Relationship Id="rId16" Type="http://schemas.openxmlformats.org/officeDocument/2006/relationships/hyperlink" Target="mailto:CRISTIANJIMENEZ21@HOTMAIL.COM" TargetMode="External"/><Relationship Id="rId29" Type="http://schemas.openxmlformats.org/officeDocument/2006/relationships/hyperlink" Target="mailto:UTFEYESPERANZA2022@GMAIL.COM" TargetMode="External"/><Relationship Id="rId1" Type="http://schemas.openxmlformats.org/officeDocument/2006/relationships/hyperlink" Target="mailto:astridgarzon.ng@gmail.com" TargetMode="External"/><Relationship Id="rId6" Type="http://schemas.openxmlformats.org/officeDocument/2006/relationships/hyperlink" Target="mailto:PDURAN222@GMAIL.COM" TargetMode="External"/><Relationship Id="rId11" Type="http://schemas.openxmlformats.org/officeDocument/2006/relationships/hyperlink" Target="mailto:DIEPAEZROJAS@HOTMAIL.COM" TargetMode="External"/><Relationship Id="rId24" Type="http://schemas.openxmlformats.org/officeDocument/2006/relationships/hyperlink" Target="mailto:ANGELICACBELLO@GMAIL.COM" TargetMode="External"/><Relationship Id="rId32" Type="http://schemas.openxmlformats.org/officeDocument/2006/relationships/hyperlink" Target="mailto:CORPORACIONSOCIALJUNTOS@GMAIL.COM" TargetMode="External"/><Relationship Id="rId37" Type="http://schemas.openxmlformats.org/officeDocument/2006/relationships/hyperlink" Target="mailto:fundacionsanpedroclaver@outlook.com" TargetMode="External"/><Relationship Id="rId40" Type="http://schemas.openxmlformats.org/officeDocument/2006/relationships/hyperlink" Target="https://www.secop.gov.co/CO1ContractsManagement/Tendering/ProcurementContractEdit/View?docUniqueIdentifier=CO1.PCCNTR.3770932&amp;awardUniqueIdentifier=&amp;buyerDossierUniqueIdentifier=CO1.BDOS.2994860&amp;id=1858149" TargetMode="External"/><Relationship Id="rId45" Type="http://schemas.openxmlformats.org/officeDocument/2006/relationships/hyperlink" Target="mailto:gobiernovirtual@panamericana.com.co" TargetMode="External"/><Relationship Id="rId5" Type="http://schemas.openxmlformats.org/officeDocument/2006/relationships/hyperlink" Target="mailto:FELIPESIERRARIVERA@GMAIL.COM" TargetMode="External"/><Relationship Id="rId15" Type="http://schemas.openxmlformats.org/officeDocument/2006/relationships/hyperlink" Target="mailto:ricardoperilla@gmail.com" TargetMode="External"/><Relationship Id="rId23" Type="http://schemas.openxmlformats.org/officeDocument/2006/relationships/hyperlink" Target="mailto:DAVIDMH50@GMAIL.COM" TargetMode="External"/><Relationship Id="rId28" Type="http://schemas.openxmlformats.org/officeDocument/2006/relationships/hyperlink" Target="mailto:utalmaviva@gmail.com" TargetMode="External"/><Relationship Id="rId36" Type="http://schemas.openxmlformats.org/officeDocument/2006/relationships/hyperlink" Target="mailto:SORJACINTA363@GMAIL.COM" TargetMode="External"/><Relationship Id="rId10" Type="http://schemas.openxmlformats.org/officeDocument/2006/relationships/hyperlink" Target="mailto:ORBEGU@GMAIL.COM" TargetMode="External"/><Relationship Id="rId19" Type="http://schemas.openxmlformats.org/officeDocument/2006/relationships/hyperlink" Target="mailto:PEDRAZAFELIPE289@GMAIL.COM" TargetMode="External"/><Relationship Id="rId31" Type="http://schemas.openxmlformats.org/officeDocument/2006/relationships/hyperlink" Target="mailto:gerencia.laprecision@outlook.com" TargetMode="External"/><Relationship Id="rId44" Type="http://schemas.openxmlformats.org/officeDocument/2006/relationships/hyperlink" Target="mailto:misael.forero@microflex.com.co" TargetMode="External"/><Relationship Id="rId4" Type="http://schemas.openxmlformats.org/officeDocument/2006/relationships/hyperlink" Target="mailto:LIZCA_2@HOTMAIL.COM" TargetMode="External"/><Relationship Id="rId9" Type="http://schemas.openxmlformats.org/officeDocument/2006/relationships/hyperlink" Target="mailto:MACATORRESM25@GMAIL.COM" TargetMode="External"/><Relationship Id="rId14" Type="http://schemas.openxmlformats.org/officeDocument/2006/relationships/hyperlink" Target="mailto:DANIELBOADA16@GMAIL.COM" TargetMode="External"/><Relationship Id="rId22" Type="http://schemas.openxmlformats.org/officeDocument/2006/relationships/hyperlink" Target="mailto:dorisrodriguezvasquez@gmail.com" TargetMode="External"/><Relationship Id="rId27" Type="http://schemas.openxmlformats.org/officeDocument/2006/relationships/hyperlink" Target="mailto:utalmaviva@gmail.com" TargetMode="External"/><Relationship Id="rId30" Type="http://schemas.openxmlformats.org/officeDocument/2006/relationships/hyperlink" Target="https://www.secop.gov.co/CO1ContractsManagement/Tendering/ProcurementContractEdit/View?docUniqueIdentifier=CO1.PCCNTR.3646905&amp;awardUniqueIdentifier=CO1.AWD.1284638&amp;buyerDossierUniqueIdentifier=CO1.BDOS.2857449&amp;id=1824971" TargetMode="External"/><Relationship Id="rId35" Type="http://schemas.openxmlformats.org/officeDocument/2006/relationships/hyperlink" Target="mailto:SORJACINTA363@GMAIL.COM" TargetMode="External"/><Relationship Id="rId43" Type="http://schemas.openxmlformats.org/officeDocument/2006/relationships/hyperlink" Target="mailto:danielhernandez9324@gmail.com" TargetMode="External"/><Relationship Id="rId8" Type="http://schemas.openxmlformats.org/officeDocument/2006/relationships/hyperlink" Target="mailto:EJULIANMONTANO@HOTMAIL.COM" TargetMode="External"/><Relationship Id="rId3" Type="http://schemas.openxmlformats.org/officeDocument/2006/relationships/hyperlink" Target="mailto:ABOGADAYANNY@GMAIL.COM" TargetMode="External"/><Relationship Id="rId12" Type="http://schemas.openxmlformats.org/officeDocument/2006/relationships/hyperlink" Target="mailto:KARINSOLEY@HOTMAIL.COM" TargetMode="External"/><Relationship Id="rId17" Type="http://schemas.openxmlformats.org/officeDocument/2006/relationships/hyperlink" Target="mailto:pmiranda1@yahoo.com" TargetMode="External"/><Relationship Id="rId25" Type="http://schemas.openxmlformats.org/officeDocument/2006/relationships/hyperlink" Target="mailto:KATHERYNCHIRVA@GMAIL.COM" TargetMode="External"/><Relationship Id="rId33" Type="http://schemas.openxmlformats.org/officeDocument/2006/relationships/hyperlink" Target="mailto:CORPORACIONSOCIALJUNTOS@GMAIL.COM" TargetMode="External"/><Relationship Id="rId38" Type="http://schemas.openxmlformats.org/officeDocument/2006/relationships/hyperlink" Target="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 TargetMode="External"/><Relationship Id="rId46" Type="http://schemas.openxmlformats.org/officeDocument/2006/relationships/hyperlink" Target="mailto:funserimpacto@gmail.com" TargetMode="External"/><Relationship Id="rId20" Type="http://schemas.openxmlformats.org/officeDocument/2006/relationships/hyperlink" Target="mailto:HBONILLA1224@GMAIL.COM" TargetMode="External"/><Relationship Id="rId41" Type="http://schemas.openxmlformats.org/officeDocument/2006/relationships/hyperlink" Target="mailto:info@siscomputo.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EJULIANMONTANO@HOTMAIL.COM" TargetMode="External"/><Relationship Id="rId13" Type="http://schemas.openxmlformats.org/officeDocument/2006/relationships/hyperlink" Target="mailto:lizethcastellanos08@gmail.com" TargetMode="External"/><Relationship Id="rId18" Type="http://schemas.openxmlformats.org/officeDocument/2006/relationships/hyperlink" Target="mailto:MUNOZLADINO@GMAIL.COM" TargetMode="External"/><Relationship Id="rId26" Type="http://schemas.openxmlformats.org/officeDocument/2006/relationships/hyperlink" Target="mailto:DAVID.CELY24@GMAIL.COM" TargetMode="External"/><Relationship Id="rId3" Type="http://schemas.openxmlformats.org/officeDocument/2006/relationships/hyperlink" Target="mailto:ABOGADAYANNY@GMAIL.COM" TargetMode="External"/><Relationship Id="rId21" Type="http://schemas.openxmlformats.org/officeDocument/2006/relationships/hyperlink" Target="mailto:CLIENTE@ICONTEC.ORG" TargetMode="External"/><Relationship Id="rId7" Type="http://schemas.openxmlformats.org/officeDocument/2006/relationships/hyperlink" Target="mailto:CARLOS70ROJAS@YAHOO.ES" TargetMode="External"/><Relationship Id="rId12" Type="http://schemas.openxmlformats.org/officeDocument/2006/relationships/hyperlink" Target="mailto:KARINSOLEY@HOTMAIL.COM" TargetMode="External"/><Relationship Id="rId17" Type="http://schemas.openxmlformats.org/officeDocument/2006/relationships/hyperlink" Target="mailto:pmiranda1@yahoo.com" TargetMode="External"/><Relationship Id="rId25" Type="http://schemas.openxmlformats.org/officeDocument/2006/relationships/hyperlink" Target="mailto:KATHERYNCHIRVA@GMAIL.COM" TargetMode="External"/><Relationship Id="rId2" Type="http://schemas.openxmlformats.org/officeDocument/2006/relationships/hyperlink" Target="mailto:CALICHE_13@HOTMAIL.COM" TargetMode="External"/><Relationship Id="rId16" Type="http://schemas.openxmlformats.org/officeDocument/2006/relationships/hyperlink" Target="mailto:CRISTIANJIMENEZ21@HOTMAIL.COM" TargetMode="External"/><Relationship Id="rId20" Type="http://schemas.openxmlformats.org/officeDocument/2006/relationships/hyperlink" Target="mailto:HBONILLA1224@GMAIL.COM" TargetMode="External"/><Relationship Id="rId1" Type="http://schemas.openxmlformats.org/officeDocument/2006/relationships/hyperlink" Target="mailto:astridgarzon.ng@gmail.com" TargetMode="External"/><Relationship Id="rId6" Type="http://schemas.openxmlformats.org/officeDocument/2006/relationships/hyperlink" Target="mailto:PDURAN222@GMAIL.COM" TargetMode="External"/><Relationship Id="rId11" Type="http://schemas.openxmlformats.org/officeDocument/2006/relationships/hyperlink" Target="mailto:DIEPAEZROJAS@HOTMAIL.COM" TargetMode="External"/><Relationship Id="rId24" Type="http://schemas.openxmlformats.org/officeDocument/2006/relationships/hyperlink" Target="mailto:ANGELICACBELLO@GMAIL.COM" TargetMode="External"/><Relationship Id="rId5" Type="http://schemas.openxmlformats.org/officeDocument/2006/relationships/hyperlink" Target="mailto:FELIPESIERRARIVERA@GMAIL.COM" TargetMode="External"/><Relationship Id="rId15" Type="http://schemas.openxmlformats.org/officeDocument/2006/relationships/hyperlink" Target="mailto:ricardoperilla@gmail.com" TargetMode="External"/><Relationship Id="rId23" Type="http://schemas.openxmlformats.org/officeDocument/2006/relationships/hyperlink" Target="mailto:DAVIDMH50@GMAIL.COM" TargetMode="External"/><Relationship Id="rId28" Type="http://schemas.openxmlformats.org/officeDocument/2006/relationships/printerSettings" Target="../printerSettings/printerSettings2.bin"/><Relationship Id="rId10" Type="http://schemas.openxmlformats.org/officeDocument/2006/relationships/hyperlink" Target="mailto:ORBEGU@GMAIL.COM" TargetMode="External"/><Relationship Id="rId19" Type="http://schemas.openxmlformats.org/officeDocument/2006/relationships/hyperlink" Target="mailto:PEDRAZAFELIPE289@GMAIL.COM" TargetMode="External"/><Relationship Id="rId4" Type="http://schemas.openxmlformats.org/officeDocument/2006/relationships/hyperlink" Target="mailto:LIZCA_2@HOTMAIL.COM" TargetMode="External"/><Relationship Id="rId9" Type="http://schemas.openxmlformats.org/officeDocument/2006/relationships/hyperlink" Target="mailto:MACATORRESM25@GMAIL.COM" TargetMode="External"/><Relationship Id="rId14" Type="http://schemas.openxmlformats.org/officeDocument/2006/relationships/hyperlink" Target="mailto:DANIELBOADA16@GMAIL.COM" TargetMode="External"/><Relationship Id="rId22" Type="http://schemas.openxmlformats.org/officeDocument/2006/relationships/hyperlink" Target="mailto:dorisrodriguezvasquez@gmail.com" TargetMode="External"/><Relationship Id="rId27" Type="http://schemas.openxmlformats.org/officeDocument/2006/relationships/hyperlink" Target="mailto:danielhernandez932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3"/>
  <sheetViews>
    <sheetView tabSelected="1" zoomScale="90" zoomScaleNormal="90" workbookViewId="0">
      <pane ySplit="1" topLeftCell="A2" activePane="bottomLeft" state="frozen"/>
      <selection pane="bottomLeft" activeCell="D2" sqref="D2"/>
    </sheetView>
  </sheetViews>
  <sheetFormatPr baseColWidth="10" defaultColWidth="11.5703125" defaultRowHeight="11.25" x14ac:dyDescent="0.15"/>
  <cols>
    <col min="1" max="1" width="12.140625" style="13" customWidth="1"/>
    <col min="2" max="2" width="22.85546875" style="13" customWidth="1"/>
    <col min="3" max="3" width="18.85546875" style="13" customWidth="1"/>
    <col min="4" max="4" width="16.7109375" style="13" customWidth="1"/>
    <col min="5" max="5" width="15.140625" style="13" hidden="1" customWidth="1"/>
    <col min="6" max="6" width="16.140625" style="13" hidden="1" customWidth="1"/>
    <col min="7" max="7" width="16.28515625" style="13" hidden="1" customWidth="1"/>
    <col min="8" max="8" width="63.42578125" style="13" hidden="1" customWidth="1"/>
    <col min="9" max="9" width="11.28515625" style="13" hidden="1" customWidth="1"/>
    <col min="10" max="11" width="12.7109375" style="13" hidden="1" customWidth="1"/>
    <col min="12" max="12" width="17.7109375" style="13" hidden="1" customWidth="1"/>
    <col min="13" max="13" width="12.7109375" style="13" hidden="1" customWidth="1"/>
    <col min="14" max="14" width="18.7109375" style="13" hidden="1" customWidth="1"/>
    <col min="15" max="18" width="14.85546875" style="13" customWidth="1"/>
    <col min="19" max="19" width="16.5703125" style="13" customWidth="1"/>
    <col min="20" max="20" width="21.7109375" style="13" customWidth="1"/>
    <col min="21" max="21" width="14.85546875" style="13" customWidth="1"/>
    <col min="22" max="22" width="65.7109375" style="13" customWidth="1"/>
    <col min="23" max="24" width="14.85546875" style="13" customWidth="1"/>
    <col min="25" max="25" width="21.140625" style="13" customWidth="1"/>
    <col min="26" max="26" width="36.5703125" style="13" bestFit="1" customWidth="1"/>
    <col min="27" max="16384" width="11.5703125" style="13"/>
  </cols>
  <sheetData>
    <row r="1" spans="1:26" ht="33.75" x14ac:dyDescent="0.15">
      <c r="A1" s="1" t="s">
        <v>0</v>
      </c>
      <c r="B1" s="1" t="s">
        <v>78</v>
      </c>
      <c r="C1" s="1" t="s">
        <v>4</v>
      </c>
      <c r="D1" s="1" t="s">
        <v>1</v>
      </c>
      <c r="E1" s="1" t="s">
        <v>2</v>
      </c>
      <c r="F1" s="1" t="s">
        <v>79</v>
      </c>
      <c r="G1" s="1" t="s">
        <v>80</v>
      </c>
      <c r="H1" s="1" t="s">
        <v>3</v>
      </c>
      <c r="I1" s="1" t="s">
        <v>81</v>
      </c>
      <c r="J1" s="1" t="s">
        <v>82</v>
      </c>
      <c r="K1" s="1" t="s">
        <v>83</v>
      </c>
      <c r="L1" s="3" t="s">
        <v>178</v>
      </c>
      <c r="M1" s="3" t="s">
        <v>84</v>
      </c>
      <c r="N1" s="3" t="s">
        <v>85</v>
      </c>
      <c r="O1" s="3" t="s">
        <v>86</v>
      </c>
      <c r="P1" s="2" t="s">
        <v>87</v>
      </c>
      <c r="Q1" s="2" t="s">
        <v>513</v>
      </c>
      <c r="R1" s="2" t="s">
        <v>88</v>
      </c>
      <c r="S1" s="2" t="s">
        <v>89</v>
      </c>
      <c r="T1" s="2" t="s">
        <v>90</v>
      </c>
      <c r="U1" s="2" t="s">
        <v>91</v>
      </c>
      <c r="V1" s="2" t="s">
        <v>92</v>
      </c>
      <c r="W1" s="2" t="s">
        <v>93</v>
      </c>
      <c r="X1" s="2" t="s">
        <v>94</v>
      </c>
      <c r="Y1" s="2" t="s">
        <v>95</v>
      </c>
      <c r="Z1" s="2" t="s">
        <v>96</v>
      </c>
    </row>
    <row r="2" spans="1:26" ht="140.44999999999999" customHeight="1" x14ac:dyDescent="0.15">
      <c r="A2" s="5" t="s">
        <v>6</v>
      </c>
      <c r="B2" s="5" t="s">
        <v>97</v>
      </c>
      <c r="C2" s="6" t="s">
        <v>98</v>
      </c>
      <c r="D2" s="7" t="s">
        <v>22</v>
      </c>
      <c r="E2" s="8">
        <v>1069899853</v>
      </c>
      <c r="F2" s="7" t="s">
        <v>102</v>
      </c>
      <c r="G2" s="4" t="s">
        <v>103</v>
      </c>
      <c r="H2" s="9" t="s">
        <v>23</v>
      </c>
      <c r="I2" s="9" t="s">
        <v>99</v>
      </c>
      <c r="J2" s="7">
        <v>22</v>
      </c>
      <c r="K2" s="7">
        <v>27</v>
      </c>
      <c r="L2" s="20">
        <v>24545400</v>
      </c>
      <c r="M2" s="20">
        <v>4090900</v>
      </c>
      <c r="N2" s="20">
        <v>24545400</v>
      </c>
      <c r="O2" s="10"/>
      <c r="P2" s="11">
        <v>44579</v>
      </c>
      <c r="Q2" s="11">
        <v>44853</v>
      </c>
      <c r="R2" s="11"/>
      <c r="S2" s="133">
        <v>12272700</v>
      </c>
      <c r="T2" s="133">
        <f>+S2+N2</f>
        <v>36818100</v>
      </c>
      <c r="U2" s="11"/>
      <c r="V2" s="34" t="s">
        <v>183</v>
      </c>
      <c r="W2" s="11"/>
      <c r="X2" s="11" t="s">
        <v>101</v>
      </c>
      <c r="Y2" s="98" t="s">
        <v>211</v>
      </c>
      <c r="Z2" s="11" t="s">
        <v>143</v>
      </c>
    </row>
    <row r="3" spans="1:26" ht="135" x14ac:dyDescent="0.15">
      <c r="A3" s="5" t="s">
        <v>7</v>
      </c>
      <c r="B3" s="5" t="s">
        <v>97</v>
      </c>
      <c r="C3" s="6" t="s">
        <v>98</v>
      </c>
      <c r="D3" s="7" t="s">
        <v>24</v>
      </c>
      <c r="E3" s="8">
        <v>80134073</v>
      </c>
      <c r="F3" s="7" t="s">
        <v>104</v>
      </c>
      <c r="G3" s="14" t="s">
        <v>105</v>
      </c>
      <c r="H3" s="9" t="s">
        <v>25</v>
      </c>
      <c r="I3" s="9" t="s">
        <v>99</v>
      </c>
      <c r="J3" s="7">
        <v>27</v>
      </c>
      <c r="K3" s="7">
        <v>28</v>
      </c>
      <c r="L3" s="20">
        <v>27000000</v>
      </c>
      <c r="M3" s="20">
        <v>4500000</v>
      </c>
      <c r="N3" s="20">
        <v>27000000</v>
      </c>
      <c r="O3" s="10"/>
      <c r="P3" s="11">
        <v>44580</v>
      </c>
      <c r="Q3" s="11">
        <v>44853</v>
      </c>
      <c r="R3" s="11"/>
      <c r="S3" s="133">
        <v>13500000</v>
      </c>
      <c r="T3" s="133">
        <f t="shared" ref="T3:T50" si="0">+S3+N3</f>
        <v>40500000</v>
      </c>
      <c r="U3" s="11"/>
      <c r="V3" s="34" t="s">
        <v>184</v>
      </c>
      <c r="W3" s="11"/>
      <c r="X3" s="11" t="s">
        <v>101</v>
      </c>
      <c r="Y3" s="37" t="s">
        <v>212</v>
      </c>
      <c r="Z3" s="11" t="s">
        <v>144</v>
      </c>
    </row>
    <row r="4" spans="1:26" ht="135" x14ac:dyDescent="0.15">
      <c r="A4" s="5" t="s">
        <v>8</v>
      </c>
      <c r="B4" s="5" t="s">
        <v>97</v>
      </c>
      <c r="C4" s="6" t="s">
        <v>98</v>
      </c>
      <c r="D4" s="7" t="s">
        <v>37</v>
      </c>
      <c r="E4" s="8">
        <v>35354704</v>
      </c>
      <c r="F4" s="7" t="s">
        <v>106</v>
      </c>
      <c r="G4" s="14" t="s">
        <v>107</v>
      </c>
      <c r="H4" s="9" t="s">
        <v>38</v>
      </c>
      <c r="I4" s="9" t="s">
        <v>99</v>
      </c>
      <c r="J4" s="7">
        <v>30</v>
      </c>
      <c r="K4" s="7">
        <v>29</v>
      </c>
      <c r="L4" s="20">
        <v>33000000</v>
      </c>
      <c r="M4" s="20">
        <v>5500000</v>
      </c>
      <c r="N4" s="20">
        <v>33000000</v>
      </c>
      <c r="O4" s="10"/>
      <c r="P4" s="11">
        <v>44581</v>
      </c>
      <c r="Q4" s="11">
        <v>44858</v>
      </c>
      <c r="R4" s="11"/>
      <c r="S4" s="133">
        <v>16500000</v>
      </c>
      <c r="T4" s="133">
        <f t="shared" si="0"/>
        <v>49500000</v>
      </c>
      <c r="U4" s="11"/>
      <c r="V4" s="34" t="s">
        <v>185</v>
      </c>
      <c r="W4" s="11"/>
      <c r="X4" s="11" t="s">
        <v>101</v>
      </c>
      <c r="Y4" s="11" t="s">
        <v>213</v>
      </c>
      <c r="Z4" s="11" t="s">
        <v>144</v>
      </c>
    </row>
    <row r="5" spans="1:26" ht="135" x14ac:dyDescent="0.15">
      <c r="A5" s="5" t="s">
        <v>9</v>
      </c>
      <c r="B5" s="5" t="s">
        <v>97</v>
      </c>
      <c r="C5" s="6" t="s">
        <v>98</v>
      </c>
      <c r="D5" s="7" t="s">
        <v>39</v>
      </c>
      <c r="E5" s="8">
        <v>55314089</v>
      </c>
      <c r="F5" s="7" t="s">
        <v>108</v>
      </c>
      <c r="G5" s="14" t="s">
        <v>109</v>
      </c>
      <c r="H5" s="9" t="s">
        <v>40</v>
      </c>
      <c r="I5" s="9" t="s">
        <v>99</v>
      </c>
      <c r="J5" s="7">
        <v>21</v>
      </c>
      <c r="K5" s="7">
        <v>30</v>
      </c>
      <c r="L5" s="20">
        <v>24545400</v>
      </c>
      <c r="M5" s="20">
        <v>4090900</v>
      </c>
      <c r="N5" s="20">
        <v>24545400</v>
      </c>
      <c r="O5" s="10"/>
      <c r="P5" s="11">
        <v>44581</v>
      </c>
      <c r="Q5" s="11">
        <v>44858</v>
      </c>
      <c r="R5" s="11"/>
      <c r="S5" s="133">
        <v>12272700</v>
      </c>
      <c r="T5" s="133">
        <f t="shared" si="0"/>
        <v>36818100</v>
      </c>
      <c r="U5" s="11"/>
      <c r="V5" s="34" t="s">
        <v>186</v>
      </c>
      <c r="W5" s="11"/>
      <c r="X5" s="11" t="s">
        <v>101</v>
      </c>
      <c r="Y5" s="11" t="s">
        <v>214</v>
      </c>
      <c r="Z5" s="11" t="s">
        <v>143</v>
      </c>
    </row>
    <row r="6" spans="1:26" ht="135" x14ac:dyDescent="0.15">
      <c r="A6" s="5" t="s">
        <v>10</v>
      </c>
      <c r="B6" s="5" t="s">
        <v>97</v>
      </c>
      <c r="C6" s="6" t="s">
        <v>98</v>
      </c>
      <c r="D6" s="7" t="s">
        <v>41</v>
      </c>
      <c r="E6" s="8">
        <v>1018419743</v>
      </c>
      <c r="F6" s="7" t="s">
        <v>110</v>
      </c>
      <c r="G6" s="14" t="s">
        <v>111</v>
      </c>
      <c r="H6" s="9" t="s">
        <v>42</v>
      </c>
      <c r="I6" s="9" t="s">
        <v>99</v>
      </c>
      <c r="J6" s="7">
        <v>24</v>
      </c>
      <c r="K6" s="7">
        <v>31</v>
      </c>
      <c r="L6" s="20">
        <v>27000000</v>
      </c>
      <c r="M6" s="20">
        <v>4500000</v>
      </c>
      <c r="N6" s="20">
        <v>27000000</v>
      </c>
      <c r="O6" s="10"/>
      <c r="P6" s="11">
        <v>44581</v>
      </c>
      <c r="Q6" s="11">
        <v>44859</v>
      </c>
      <c r="R6" s="11"/>
      <c r="S6" s="133">
        <v>13500000</v>
      </c>
      <c r="T6" s="133">
        <f t="shared" si="0"/>
        <v>40500000</v>
      </c>
      <c r="U6" s="11"/>
      <c r="V6" s="34" t="s">
        <v>187</v>
      </c>
      <c r="W6" s="11"/>
      <c r="X6" s="11" t="s">
        <v>101</v>
      </c>
      <c r="Y6" s="11" t="s">
        <v>215</v>
      </c>
      <c r="Z6" s="11" t="s">
        <v>144</v>
      </c>
    </row>
    <row r="7" spans="1:26" ht="213.75" x14ac:dyDescent="0.15">
      <c r="A7" s="5" t="s">
        <v>11</v>
      </c>
      <c r="B7" s="5" t="s">
        <v>97</v>
      </c>
      <c r="C7" s="6" t="s">
        <v>98</v>
      </c>
      <c r="D7" s="7" t="s">
        <v>43</v>
      </c>
      <c r="E7" s="8">
        <v>1020771465</v>
      </c>
      <c r="F7" s="7" t="s">
        <v>112</v>
      </c>
      <c r="G7" s="14" t="s">
        <v>113</v>
      </c>
      <c r="H7" s="9" t="s">
        <v>44</v>
      </c>
      <c r="I7" s="9" t="s">
        <v>99</v>
      </c>
      <c r="J7" s="7">
        <v>25</v>
      </c>
      <c r="K7" s="7">
        <v>35</v>
      </c>
      <c r="L7" s="20">
        <v>24000000</v>
      </c>
      <c r="M7" s="20">
        <v>4000000</v>
      </c>
      <c r="N7" s="20">
        <v>24000000</v>
      </c>
      <c r="O7" s="10"/>
      <c r="P7" s="11">
        <v>44581</v>
      </c>
      <c r="Q7" s="11">
        <v>44876</v>
      </c>
      <c r="R7" s="11"/>
      <c r="S7" s="133">
        <v>12000000</v>
      </c>
      <c r="T7" s="133">
        <f t="shared" si="0"/>
        <v>36000000</v>
      </c>
      <c r="U7" s="11"/>
      <c r="V7" s="34" t="s">
        <v>188</v>
      </c>
      <c r="W7" s="11"/>
      <c r="X7" s="11" t="s">
        <v>101</v>
      </c>
      <c r="Y7" s="11" t="s">
        <v>216</v>
      </c>
      <c r="Z7" s="11" t="s">
        <v>145</v>
      </c>
    </row>
    <row r="8" spans="1:26" ht="135" x14ac:dyDescent="0.15">
      <c r="A8" s="5" t="s">
        <v>12</v>
      </c>
      <c r="B8" s="5" t="s">
        <v>97</v>
      </c>
      <c r="C8" s="6" t="s">
        <v>98</v>
      </c>
      <c r="D8" s="7" t="s">
        <v>45</v>
      </c>
      <c r="E8" s="8">
        <v>79542427</v>
      </c>
      <c r="F8" s="7" t="s">
        <v>114</v>
      </c>
      <c r="G8" s="14" t="s">
        <v>115</v>
      </c>
      <c r="H8" s="9" t="s">
        <v>46</v>
      </c>
      <c r="I8" s="9" t="s">
        <v>99</v>
      </c>
      <c r="J8" s="7">
        <v>23</v>
      </c>
      <c r="K8" s="7">
        <v>33</v>
      </c>
      <c r="L8" s="20">
        <v>42000000</v>
      </c>
      <c r="M8" s="20">
        <v>7000000</v>
      </c>
      <c r="N8" s="20">
        <v>42000000</v>
      </c>
      <c r="O8" s="10"/>
      <c r="P8" s="11">
        <v>44581</v>
      </c>
      <c r="Q8" s="11">
        <v>44858</v>
      </c>
      <c r="R8" s="11"/>
      <c r="S8" s="133">
        <v>21000000</v>
      </c>
      <c r="T8" s="133">
        <f t="shared" si="0"/>
        <v>63000000</v>
      </c>
      <c r="U8" s="11"/>
      <c r="V8" s="34" t="s">
        <v>189</v>
      </c>
      <c r="W8" s="11"/>
      <c r="X8" s="11" t="s">
        <v>101</v>
      </c>
      <c r="Y8" s="11" t="s">
        <v>217</v>
      </c>
      <c r="Z8" s="11" t="s">
        <v>145</v>
      </c>
    </row>
    <row r="9" spans="1:26" ht="135" x14ac:dyDescent="0.15">
      <c r="A9" s="5" t="s">
        <v>13</v>
      </c>
      <c r="B9" s="5" t="s">
        <v>97</v>
      </c>
      <c r="C9" s="6" t="s">
        <v>98</v>
      </c>
      <c r="D9" s="7" t="s">
        <v>47</v>
      </c>
      <c r="E9" s="8">
        <v>80035300</v>
      </c>
      <c r="F9" s="7" t="s">
        <v>116</v>
      </c>
      <c r="G9" s="14" t="s">
        <v>117</v>
      </c>
      <c r="H9" s="9" t="s">
        <v>48</v>
      </c>
      <c r="I9" s="9" t="s">
        <v>99</v>
      </c>
      <c r="J9" s="7">
        <v>33</v>
      </c>
      <c r="K9" s="7">
        <v>34</v>
      </c>
      <c r="L9" s="20">
        <v>27615660</v>
      </c>
      <c r="M9" s="20">
        <v>4602610</v>
      </c>
      <c r="N9" s="20">
        <v>27615660</v>
      </c>
      <c r="O9" s="10"/>
      <c r="P9" s="11">
        <v>44582</v>
      </c>
      <c r="Q9" s="11">
        <v>44859</v>
      </c>
      <c r="R9" s="11"/>
      <c r="S9" s="133">
        <v>13807830</v>
      </c>
      <c r="T9" s="133">
        <f t="shared" si="0"/>
        <v>41423490</v>
      </c>
      <c r="U9" s="11"/>
      <c r="V9" s="34" t="s">
        <v>190</v>
      </c>
      <c r="W9" s="11"/>
      <c r="X9" s="11" t="s">
        <v>101</v>
      </c>
      <c r="Y9" s="11" t="s">
        <v>218</v>
      </c>
      <c r="Z9" s="11" t="s">
        <v>144</v>
      </c>
    </row>
    <row r="10" spans="1:26" ht="135" x14ac:dyDescent="0.15">
      <c r="A10" s="5" t="s">
        <v>14</v>
      </c>
      <c r="B10" s="5" t="s">
        <v>97</v>
      </c>
      <c r="C10" s="6" t="s">
        <v>98</v>
      </c>
      <c r="D10" s="7" t="s">
        <v>49</v>
      </c>
      <c r="E10" s="8">
        <v>1076662798</v>
      </c>
      <c r="F10" s="7" t="s">
        <v>118</v>
      </c>
      <c r="G10" s="14" t="s">
        <v>119</v>
      </c>
      <c r="H10" s="9" t="s">
        <v>50</v>
      </c>
      <c r="I10" s="9" t="s">
        <v>99</v>
      </c>
      <c r="J10" s="7">
        <v>32</v>
      </c>
      <c r="K10" s="7">
        <v>36</v>
      </c>
      <c r="L10" s="20">
        <v>19872000</v>
      </c>
      <c r="M10" s="20">
        <v>3312000</v>
      </c>
      <c r="N10" s="20">
        <v>19872000</v>
      </c>
      <c r="O10" s="10"/>
      <c r="P10" s="11">
        <v>44581</v>
      </c>
      <c r="Q10" s="11">
        <v>44858</v>
      </c>
      <c r="R10" s="11"/>
      <c r="S10" s="133">
        <v>9936000</v>
      </c>
      <c r="T10" s="133">
        <f t="shared" si="0"/>
        <v>29808000</v>
      </c>
      <c r="U10" s="11"/>
      <c r="V10" s="34" t="s">
        <v>191</v>
      </c>
      <c r="W10" s="11"/>
      <c r="X10" s="11" t="s">
        <v>101</v>
      </c>
      <c r="Y10" s="11" t="s">
        <v>219</v>
      </c>
      <c r="Z10" s="11" t="s">
        <v>145</v>
      </c>
    </row>
    <row r="11" spans="1:26" ht="135" x14ac:dyDescent="0.15">
      <c r="A11" s="5" t="s">
        <v>15</v>
      </c>
      <c r="B11" s="5" t="s">
        <v>97</v>
      </c>
      <c r="C11" s="6" t="s">
        <v>98</v>
      </c>
      <c r="D11" s="7" t="s">
        <v>51</v>
      </c>
      <c r="E11" s="8">
        <v>4216880</v>
      </c>
      <c r="F11" s="7" t="s">
        <v>120</v>
      </c>
      <c r="G11" s="14" t="s">
        <v>121</v>
      </c>
      <c r="H11" s="9" t="s">
        <v>52</v>
      </c>
      <c r="I11" s="9" t="s">
        <v>99</v>
      </c>
      <c r="J11" s="7">
        <v>26</v>
      </c>
      <c r="K11" s="7">
        <v>37</v>
      </c>
      <c r="L11" s="20">
        <v>30000000</v>
      </c>
      <c r="M11" s="20">
        <v>5000000</v>
      </c>
      <c r="N11" s="20">
        <v>30000000</v>
      </c>
      <c r="O11" s="10"/>
      <c r="P11" s="11">
        <v>44581</v>
      </c>
      <c r="Q11" s="11">
        <v>44858</v>
      </c>
      <c r="R11" s="11"/>
      <c r="S11" s="133">
        <v>15000000</v>
      </c>
      <c r="T11" s="133">
        <f t="shared" si="0"/>
        <v>45000000</v>
      </c>
      <c r="U11" s="11"/>
      <c r="V11" s="34" t="s">
        <v>192</v>
      </c>
      <c r="W11" s="11"/>
      <c r="X11" s="11" t="s">
        <v>101</v>
      </c>
      <c r="Y11" s="11" t="s">
        <v>220</v>
      </c>
      <c r="Z11" s="11" t="s">
        <v>145</v>
      </c>
    </row>
    <row r="12" spans="1:26" ht="165" x14ac:dyDescent="0.15">
      <c r="A12" s="5" t="s">
        <v>16</v>
      </c>
      <c r="B12" s="5" t="s">
        <v>97</v>
      </c>
      <c r="C12" s="6" t="s">
        <v>98</v>
      </c>
      <c r="D12" s="7" t="s">
        <v>146</v>
      </c>
      <c r="E12" s="8"/>
      <c r="F12" s="7" t="s">
        <v>161</v>
      </c>
      <c r="G12" s="4" t="s">
        <v>162</v>
      </c>
      <c r="H12" s="9" t="s">
        <v>147</v>
      </c>
      <c r="I12" s="9" t="s">
        <v>99</v>
      </c>
      <c r="J12" s="7">
        <v>35</v>
      </c>
      <c r="K12" s="7">
        <v>40</v>
      </c>
      <c r="L12" s="20">
        <v>8356656</v>
      </c>
      <c r="M12" s="20">
        <v>1392776</v>
      </c>
      <c r="N12" s="20">
        <v>8356656</v>
      </c>
      <c r="O12" s="10"/>
      <c r="P12" s="11">
        <v>44583</v>
      </c>
      <c r="Q12" s="11">
        <v>44873</v>
      </c>
      <c r="R12" s="11"/>
      <c r="S12" s="133">
        <v>0</v>
      </c>
      <c r="T12" s="133">
        <f t="shared" si="0"/>
        <v>8356656</v>
      </c>
      <c r="U12" s="11"/>
      <c r="V12" s="34" t="s">
        <v>193</v>
      </c>
      <c r="W12" s="11"/>
      <c r="X12" s="11" t="s">
        <v>101</v>
      </c>
      <c r="Y12" s="11" t="s">
        <v>221</v>
      </c>
      <c r="Z12" s="11" t="s">
        <v>157</v>
      </c>
    </row>
    <row r="13" spans="1:26" ht="135" x14ac:dyDescent="0.15">
      <c r="A13" s="5" t="s">
        <v>17</v>
      </c>
      <c r="B13" s="5" t="s">
        <v>97</v>
      </c>
      <c r="C13" s="6" t="s">
        <v>98</v>
      </c>
      <c r="D13" s="7" t="s">
        <v>150</v>
      </c>
      <c r="E13" s="8">
        <v>900296670</v>
      </c>
      <c r="F13" s="7" t="s">
        <v>163</v>
      </c>
      <c r="G13" s="4" t="s">
        <v>164</v>
      </c>
      <c r="H13" s="9" t="s">
        <v>149</v>
      </c>
      <c r="I13" s="9" t="s">
        <v>99</v>
      </c>
      <c r="J13" s="7">
        <v>50</v>
      </c>
      <c r="K13" s="7">
        <v>38</v>
      </c>
      <c r="L13" s="20">
        <v>29000000</v>
      </c>
      <c r="M13" s="20"/>
      <c r="N13" s="20">
        <v>29000000</v>
      </c>
      <c r="O13" s="10"/>
      <c r="P13" s="11">
        <v>44583</v>
      </c>
      <c r="Q13" s="11">
        <v>44922</v>
      </c>
      <c r="R13" s="11"/>
      <c r="S13" s="133">
        <v>0</v>
      </c>
      <c r="T13" s="133">
        <f t="shared" si="0"/>
        <v>29000000</v>
      </c>
      <c r="U13" s="11"/>
      <c r="V13" s="34" t="s">
        <v>194</v>
      </c>
      <c r="W13" s="11"/>
      <c r="X13" s="11" t="s">
        <v>101</v>
      </c>
      <c r="Y13" s="11" t="s">
        <v>222</v>
      </c>
      <c r="Z13" s="11" t="s">
        <v>148</v>
      </c>
    </row>
    <row r="14" spans="1:26" ht="135" x14ac:dyDescent="0.15">
      <c r="A14" s="5" t="s">
        <v>18</v>
      </c>
      <c r="B14" s="5" t="s">
        <v>97</v>
      </c>
      <c r="C14" s="6" t="s">
        <v>98</v>
      </c>
      <c r="D14" s="7" t="s">
        <v>53</v>
      </c>
      <c r="E14" s="8">
        <v>1073151766</v>
      </c>
      <c r="F14" s="7" t="s">
        <v>122</v>
      </c>
      <c r="G14" s="14" t="s">
        <v>123</v>
      </c>
      <c r="H14" s="9" t="s">
        <v>54</v>
      </c>
      <c r="I14" s="9" t="s">
        <v>99</v>
      </c>
      <c r="J14" s="7">
        <v>55</v>
      </c>
      <c r="K14" s="7">
        <v>39</v>
      </c>
      <c r="L14" s="20">
        <v>19792584</v>
      </c>
      <c r="M14" s="20">
        <v>3298764</v>
      </c>
      <c r="N14" s="20">
        <v>19792584</v>
      </c>
      <c r="O14" s="10"/>
      <c r="P14" s="11">
        <v>44586</v>
      </c>
      <c r="Q14" s="11">
        <v>44859</v>
      </c>
      <c r="R14" s="11"/>
      <c r="S14" s="133">
        <v>9896292</v>
      </c>
      <c r="T14" s="133">
        <f t="shared" si="0"/>
        <v>29688876</v>
      </c>
      <c r="U14" s="11"/>
      <c r="V14" s="34" t="s">
        <v>195</v>
      </c>
      <c r="W14" s="11"/>
      <c r="X14" s="11" t="s">
        <v>101</v>
      </c>
      <c r="Y14" s="11" t="s">
        <v>223</v>
      </c>
      <c r="Z14" s="11" t="s">
        <v>148</v>
      </c>
    </row>
    <row r="15" spans="1:26" ht="135" x14ac:dyDescent="0.15">
      <c r="A15" s="5" t="s">
        <v>19</v>
      </c>
      <c r="B15" s="5" t="s">
        <v>97</v>
      </c>
      <c r="C15" s="6" t="s">
        <v>98</v>
      </c>
      <c r="D15" s="7" t="s">
        <v>55</v>
      </c>
      <c r="E15" s="8">
        <v>52226199</v>
      </c>
      <c r="F15" s="7" t="s">
        <v>124</v>
      </c>
      <c r="G15" s="14" t="s">
        <v>125</v>
      </c>
      <c r="H15" s="9" t="s">
        <v>56</v>
      </c>
      <c r="I15" s="9" t="s">
        <v>99</v>
      </c>
      <c r="J15" s="7">
        <v>53</v>
      </c>
      <c r="K15" s="7">
        <v>41</v>
      </c>
      <c r="L15" s="20">
        <v>36000000</v>
      </c>
      <c r="M15" s="20">
        <v>6000000</v>
      </c>
      <c r="N15" s="20">
        <v>36000000</v>
      </c>
      <c r="O15" s="10"/>
      <c r="P15" s="11">
        <v>44585</v>
      </c>
      <c r="Q15" s="11">
        <v>44859</v>
      </c>
      <c r="R15" s="11"/>
      <c r="S15" s="133">
        <v>18000000</v>
      </c>
      <c r="T15" s="133">
        <f t="shared" si="0"/>
        <v>54000000</v>
      </c>
      <c r="U15" s="11"/>
      <c r="V15" s="34" t="s">
        <v>196</v>
      </c>
      <c r="W15" s="11"/>
      <c r="X15" s="11" t="s">
        <v>101</v>
      </c>
      <c r="Y15" s="38" t="s">
        <v>224</v>
      </c>
      <c r="Z15" s="11" t="s">
        <v>148</v>
      </c>
    </row>
    <row r="16" spans="1:26" ht="135" x14ac:dyDescent="0.15">
      <c r="A16" s="5" t="s">
        <v>20</v>
      </c>
      <c r="B16" s="5" t="s">
        <v>97</v>
      </c>
      <c r="C16" s="5"/>
      <c r="D16" s="7" t="s">
        <v>151</v>
      </c>
      <c r="E16" s="8">
        <v>10737204791</v>
      </c>
      <c r="F16" s="7" t="s">
        <v>165</v>
      </c>
      <c r="G16" s="4" t="s">
        <v>166</v>
      </c>
      <c r="H16" s="9" t="s">
        <v>152</v>
      </c>
      <c r="I16" s="9" t="s">
        <v>99</v>
      </c>
      <c r="J16" s="7">
        <v>51</v>
      </c>
      <c r="K16" s="7">
        <v>42</v>
      </c>
      <c r="L16" s="20">
        <v>12330000</v>
      </c>
      <c r="M16" s="20">
        <v>2055000</v>
      </c>
      <c r="N16" s="20">
        <v>12330000</v>
      </c>
      <c r="O16" s="10"/>
      <c r="P16" s="11">
        <v>44585</v>
      </c>
      <c r="Q16" s="11">
        <v>44772</v>
      </c>
      <c r="R16" s="11"/>
      <c r="S16" s="133">
        <v>0</v>
      </c>
      <c r="T16" s="133">
        <f t="shared" si="0"/>
        <v>12330000</v>
      </c>
      <c r="U16" s="11"/>
      <c r="V16" s="34" t="s">
        <v>197</v>
      </c>
      <c r="W16" s="11"/>
      <c r="X16" s="11" t="s">
        <v>101</v>
      </c>
      <c r="Y16" s="11" t="s">
        <v>225</v>
      </c>
      <c r="Z16" s="11" t="s">
        <v>143</v>
      </c>
    </row>
    <row r="17" spans="1:26" ht="135" x14ac:dyDescent="0.15">
      <c r="A17" s="5" t="s">
        <v>21</v>
      </c>
      <c r="B17" s="5" t="s">
        <v>97</v>
      </c>
      <c r="C17" s="6" t="s">
        <v>98</v>
      </c>
      <c r="D17" s="7" t="s">
        <v>57</v>
      </c>
      <c r="E17" s="8">
        <v>1072193992</v>
      </c>
      <c r="F17" s="7" t="s">
        <v>126</v>
      </c>
      <c r="G17" s="14" t="s">
        <v>127</v>
      </c>
      <c r="H17" s="9" t="s">
        <v>58</v>
      </c>
      <c r="I17" s="9" t="s">
        <v>99</v>
      </c>
      <c r="J17" s="7">
        <v>54</v>
      </c>
      <c r="K17" s="7">
        <v>43</v>
      </c>
      <c r="L17" s="20">
        <v>21000000</v>
      </c>
      <c r="M17" s="20">
        <v>3500000</v>
      </c>
      <c r="N17" s="20">
        <v>21000000</v>
      </c>
      <c r="O17" s="10"/>
      <c r="P17" s="11">
        <v>44581</v>
      </c>
      <c r="Q17" s="11">
        <v>44859</v>
      </c>
      <c r="R17" s="11"/>
      <c r="S17" s="133">
        <v>10500000</v>
      </c>
      <c r="T17" s="133">
        <f t="shared" si="0"/>
        <v>31500000</v>
      </c>
      <c r="U17" s="11"/>
      <c r="V17" s="34" t="s">
        <v>198</v>
      </c>
      <c r="W17" s="11"/>
      <c r="X17" s="11" t="s">
        <v>101</v>
      </c>
      <c r="Y17" s="11" t="s">
        <v>226</v>
      </c>
      <c r="Z17" s="11" t="s">
        <v>143</v>
      </c>
    </row>
    <row r="18" spans="1:26" ht="135" x14ac:dyDescent="0.25">
      <c r="A18" s="5" t="s">
        <v>26</v>
      </c>
      <c r="B18" s="5" t="s">
        <v>97</v>
      </c>
      <c r="C18" s="6" t="s">
        <v>98</v>
      </c>
      <c r="D18" s="15" t="s">
        <v>154</v>
      </c>
      <c r="E18" s="22">
        <v>52665176</v>
      </c>
      <c r="F18" s="15" t="s">
        <v>167</v>
      </c>
      <c r="G18" s="25" t="s">
        <v>168</v>
      </c>
      <c r="H18" s="9" t="s">
        <v>155</v>
      </c>
      <c r="I18" s="22" t="s">
        <v>99</v>
      </c>
      <c r="J18" s="23">
        <v>31</v>
      </c>
      <c r="K18" s="23">
        <v>45</v>
      </c>
      <c r="L18" s="24">
        <v>33000000</v>
      </c>
      <c r="M18" s="24">
        <v>5500000</v>
      </c>
      <c r="N18" s="24">
        <v>33000000</v>
      </c>
      <c r="O18" s="16"/>
      <c r="P18" s="11">
        <v>44586</v>
      </c>
      <c r="Q18" s="11">
        <v>44861</v>
      </c>
      <c r="R18" s="16"/>
      <c r="S18" s="133">
        <v>16500000</v>
      </c>
      <c r="T18" s="133">
        <f t="shared" si="0"/>
        <v>49500000</v>
      </c>
      <c r="U18" s="16"/>
      <c r="V18" s="35" t="s">
        <v>199</v>
      </c>
      <c r="W18" s="16"/>
      <c r="X18" s="11" t="s">
        <v>101</v>
      </c>
      <c r="Y18" s="23" t="s">
        <v>227</v>
      </c>
      <c r="Z18" s="11" t="s">
        <v>153</v>
      </c>
    </row>
    <row r="19" spans="1:26" ht="135" x14ac:dyDescent="0.15">
      <c r="A19" s="5" t="s">
        <v>27</v>
      </c>
      <c r="B19" s="5" t="s">
        <v>97</v>
      </c>
      <c r="C19" s="6" t="s">
        <v>98</v>
      </c>
      <c r="D19" s="15" t="s">
        <v>59</v>
      </c>
      <c r="E19" s="8">
        <v>11222548</v>
      </c>
      <c r="F19" s="7" t="s">
        <v>128</v>
      </c>
      <c r="G19" s="14" t="s">
        <v>129</v>
      </c>
      <c r="H19" s="9" t="s">
        <v>60</v>
      </c>
      <c r="I19" s="9" t="s">
        <v>99</v>
      </c>
      <c r="J19" s="7">
        <v>60</v>
      </c>
      <c r="K19" s="7">
        <v>46</v>
      </c>
      <c r="L19" s="20">
        <v>18209892</v>
      </c>
      <c r="M19" s="20">
        <v>3034982</v>
      </c>
      <c r="N19" s="20">
        <v>18209892</v>
      </c>
      <c r="O19" s="10"/>
      <c r="P19" s="17">
        <v>44587</v>
      </c>
      <c r="Q19" s="11">
        <v>44760</v>
      </c>
      <c r="R19" s="17"/>
      <c r="S19" s="133">
        <v>9104946</v>
      </c>
      <c r="T19" s="133">
        <f t="shared" si="0"/>
        <v>27314838</v>
      </c>
      <c r="U19" s="17"/>
      <c r="V19" s="36" t="s">
        <v>200</v>
      </c>
      <c r="W19" s="17"/>
      <c r="X19" s="11" t="s">
        <v>101</v>
      </c>
      <c r="Y19" s="17" t="s">
        <v>228</v>
      </c>
      <c r="Z19" s="18" t="s">
        <v>148</v>
      </c>
    </row>
    <row r="20" spans="1:26" ht="135" x14ac:dyDescent="0.15">
      <c r="A20" s="5" t="s">
        <v>28</v>
      </c>
      <c r="B20" s="5" t="s">
        <v>97</v>
      </c>
      <c r="C20" s="6" t="s">
        <v>98</v>
      </c>
      <c r="D20" s="15" t="s">
        <v>61</v>
      </c>
      <c r="E20" s="8">
        <v>79506334</v>
      </c>
      <c r="F20" s="7" t="s">
        <v>130</v>
      </c>
      <c r="G20" s="14" t="s">
        <v>131</v>
      </c>
      <c r="H20" s="12" t="s">
        <v>62</v>
      </c>
      <c r="I20" s="12" t="s">
        <v>99</v>
      </c>
      <c r="J20" s="15">
        <v>57</v>
      </c>
      <c r="K20" s="15">
        <v>47</v>
      </c>
      <c r="L20" s="20">
        <v>31800000</v>
      </c>
      <c r="M20" s="20">
        <v>5300000</v>
      </c>
      <c r="N20" s="20">
        <v>31800000</v>
      </c>
      <c r="O20" s="10"/>
      <c r="P20" s="17">
        <v>44586</v>
      </c>
      <c r="Q20" s="11">
        <v>44859</v>
      </c>
      <c r="R20" s="17"/>
      <c r="S20" s="133">
        <v>15900000</v>
      </c>
      <c r="T20" s="133">
        <f t="shared" si="0"/>
        <v>47700000</v>
      </c>
      <c r="U20" s="17"/>
      <c r="V20" s="36" t="s">
        <v>201</v>
      </c>
      <c r="W20" s="17"/>
      <c r="X20" s="11" t="s">
        <v>101</v>
      </c>
      <c r="Y20" s="17" t="s">
        <v>229</v>
      </c>
      <c r="Z20" s="18" t="s">
        <v>156</v>
      </c>
    </row>
    <row r="21" spans="1:26" ht="135" x14ac:dyDescent="0.15">
      <c r="A21" s="5" t="s">
        <v>29</v>
      </c>
      <c r="B21" s="5" t="s">
        <v>97</v>
      </c>
      <c r="C21" s="6" t="s">
        <v>98</v>
      </c>
      <c r="D21" s="15" t="s">
        <v>63</v>
      </c>
      <c r="E21" s="8">
        <v>52666897</v>
      </c>
      <c r="F21" s="7" t="s">
        <v>169</v>
      </c>
      <c r="G21" s="4" t="s">
        <v>170</v>
      </c>
      <c r="H21" s="9" t="s">
        <v>64</v>
      </c>
      <c r="I21" s="9" t="s">
        <v>99</v>
      </c>
      <c r="J21" s="7">
        <v>34</v>
      </c>
      <c r="K21" s="7">
        <v>48</v>
      </c>
      <c r="L21" s="20">
        <v>23473800</v>
      </c>
      <c r="M21" s="20">
        <v>3912300</v>
      </c>
      <c r="N21" s="20">
        <v>23473800</v>
      </c>
      <c r="O21" s="10"/>
      <c r="P21" s="17">
        <v>44586</v>
      </c>
      <c r="Q21" s="11">
        <v>44772</v>
      </c>
      <c r="R21" s="17"/>
      <c r="S21" s="133">
        <v>0</v>
      </c>
      <c r="T21" s="133">
        <f t="shared" si="0"/>
        <v>23473800</v>
      </c>
      <c r="U21" s="17"/>
      <c r="V21" s="36" t="s">
        <v>202</v>
      </c>
      <c r="W21" s="17"/>
      <c r="X21" s="11" t="s">
        <v>101</v>
      </c>
      <c r="Y21" s="17" t="s">
        <v>230</v>
      </c>
      <c r="Z21" s="18" t="s">
        <v>157</v>
      </c>
    </row>
    <row r="22" spans="1:26" ht="135" x14ac:dyDescent="0.15">
      <c r="A22" s="5" t="s">
        <v>30</v>
      </c>
      <c r="B22" s="5" t="s">
        <v>97</v>
      </c>
      <c r="C22" s="6" t="s">
        <v>98</v>
      </c>
      <c r="D22" s="15" t="s">
        <v>65</v>
      </c>
      <c r="E22" s="8">
        <v>1073233793</v>
      </c>
      <c r="F22" s="7" t="s">
        <v>132</v>
      </c>
      <c r="G22" s="14" t="s">
        <v>133</v>
      </c>
      <c r="H22" s="9" t="s">
        <v>66</v>
      </c>
      <c r="I22" s="9" t="s">
        <v>99</v>
      </c>
      <c r="J22" s="7">
        <v>59</v>
      </c>
      <c r="K22" s="7">
        <v>49</v>
      </c>
      <c r="L22" s="20">
        <v>12300000</v>
      </c>
      <c r="M22" s="20">
        <v>2050000</v>
      </c>
      <c r="N22" s="20">
        <v>12330000</v>
      </c>
      <c r="O22" s="10"/>
      <c r="P22" s="17">
        <v>44586</v>
      </c>
      <c r="Q22" s="11">
        <v>44883</v>
      </c>
      <c r="R22" s="17"/>
      <c r="S22" s="133">
        <v>6165000</v>
      </c>
      <c r="T22" s="133">
        <f t="shared" si="0"/>
        <v>18495000</v>
      </c>
      <c r="U22" s="17"/>
      <c r="V22" s="36" t="s">
        <v>203</v>
      </c>
      <c r="W22" s="17"/>
      <c r="X22" s="11" t="s">
        <v>101</v>
      </c>
      <c r="Y22" s="17" t="s">
        <v>231</v>
      </c>
      <c r="Z22" s="18" t="s">
        <v>148</v>
      </c>
    </row>
    <row r="23" spans="1:26" ht="135" x14ac:dyDescent="0.15">
      <c r="A23" s="5" t="s">
        <v>31</v>
      </c>
      <c r="B23" s="5" t="s">
        <v>97</v>
      </c>
      <c r="C23" s="6" t="s">
        <v>98</v>
      </c>
      <c r="D23" s="15" t="s">
        <v>67</v>
      </c>
      <c r="E23" s="8">
        <v>1002394030</v>
      </c>
      <c r="F23" s="7" t="s">
        <v>171</v>
      </c>
      <c r="G23" s="4" t="s">
        <v>172</v>
      </c>
      <c r="H23" s="12" t="s">
        <v>160</v>
      </c>
      <c r="I23" s="15" t="s">
        <v>99</v>
      </c>
      <c r="J23" s="15">
        <v>49</v>
      </c>
      <c r="K23" s="15">
        <v>50</v>
      </c>
      <c r="L23" s="20">
        <v>19200000</v>
      </c>
      <c r="M23" s="20">
        <v>3200000</v>
      </c>
      <c r="N23" s="20">
        <v>19200000</v>
      </c>
      <c r="O23" s="10"/>
      <c r="P23" s="17">
        <v>44586</v>
      </c>
      <c r="Q23" s="11">
        <v>44863</v>
      </c>
      <c r="R23" s="17"/>
      <c r="S23" s="133">
        <v>9600000</v>
      </c>
      <c r="T23" s="133">
        <f t="shared" si="0"/>
        <v>28800000</v>
      </c>
      <c r="U23" s="17"/>
      <c r="V23" s="36" t="s">
        <v>204</v>
      </c>
      <c r="W23" s="17"/>
      <c r="X23" s="11" t="s">
        <v>101</v>
      </c>
      <c r="Y23" s="17" t="s">
        <v>232</v>
      </c>
      <c r="Z23" s="18" t="s">
        <v>148</v>
      </c>
    </row>
    <row r="24" spans="1:26" ht="135" x14ac:dyDescent="0.15">
      <c r="A24" s="5" t="s">
        <v>32</v>
      </c>
      <c r="B24" s="5" t="s">
        <v>97</v>
      </c>
      <c r="C24" s="6" t="s">
        <v>98</v>
      </c>
      <c r="D24" s="15" t="s">
        <v>68</v>
      </c>
      <c r="E24" s="8">
        <v>900096259</v>
      </c>
      <c r="F24" s="7" t="s">
        <v>134</v>
      </c>
      <c r="G24" s="14" t="s">
        <v>135</v>
      </c>
      <c r="H24" s="9" t="s">
        <v>69</v>
      </c>
      <c r="I24" s="9" t="s">
        <v>100</v>
      </c>
      <c r="J24" s="7">
        <v>61</v>
      </c>
      <c r="K24" s="7">
        <v>51</v>
      </c>
      <c r="L24" s="20">
        <v>62000000</v>
      </c>
      <c r="M24" s="20">
        <v>5636364</v>
      </c>
      <c r="N24" s="20">
        <v>62000000</v>
      </c>
      <c r="O24" s="10"/>
      <c r="P24" s="17">
        <v>44586</v>
      </c>
      <c r="Q24" s="11">
        <v>44926</v>
      </c>
      <c r="R24" s="17"/>
      <c r="S24" s="133">
        <v>0</v>
      </c>
      <c r="T24" s="133">
        <f t="shared" si="0"/>
        <v>62000000</v>
      </c>
      <c r="U24" s="17"/>
      <c r="V24" s="36" t="s">
        <v>205</v>
      </c>
      <c r="W24" s="17"/>
      <c r="X24" s="11" t="s">
        <v>101</v>
      </c>
      <c r="Y24" s="17" t="s">
        <v>233</v>
      </c>
      <c r="Z24" s="26" t="s">
        <v>158</v>
      </c>
    </row>
    <row r="25" spans="1:26" ht="135" x14ac:dyDescent="0.15">
      <c r="A25" s="5" t="s">
        <v>33</v>
      </c>
      <c r="B25" s="5" t="s">
        <v>97</v>
      </c>
      <c r="C25" s="132" t="s">
        <v>491</v>
      </c>
      <c r="D25" s="15" t="s">
        <v>70</v>
      </c>
      <c r="E25" s="8">
        <v>1003587819</v>
      </c>
      <c r="F25" s="7" t="s">
        <v>136</v>
      </c>
      <c r="G25" s="14" t="s">
        <v>137</v>
      </c>
      <c r="H25" s="9" t="s">
        <v>71</v>
      </c>
      <c r="I25" s="9" t="s">
        <v>99</v>
      </c>
      <c r="J25" s="7">
        <v>58</v>
      </c>
      <c r="K25" s="7">
        <v>52</v>
      </c>
      <c r="L25" s="20">
        <v>12330000</v>
      </c>
      <c r="M25" s="20">
        <v>2055000</v>
      </c>
      <c r="N25" s="20">
        <v>12330000</v>
      </c>
      <c r="O25" s="10"/>
      <c r="P25" s="17">
        <v>44586</v>
      </c>
      <c r="Q25" s="11">
        <v>44864</v>
      </c>
      <c r="R25" s="17"/>
      <c r="S25" s="133">
        <v>6165000</v>
      </c>
      <c r="T25" s="133">
        <f t="shared" si="0"/>
        <v>18495000</v>
      </c>
      <c r="U25" s="17"/>
      <c r="V25" s="36" t="s">
        <v>206</v>
      </c>
      <c r="W25" s="17"/>
      <c r="X25" s="11" t="s">
        <v>101</v>
      </c>
      <c r="Y25" s="17" t="s">
        <v>234</v>
      </c>
      <c r="Z25" s="26" t="s">
        <v>148</v>
      </c>
    </row>
    <row r="26" spans="1:26" ht="135" x14ac:dyDescent="0.15">
      <c r="A26" s="5" t="s">
        <v>34</v>
      </c>
      <c r="B26" s="5" t="s">
        <v>97</v>
      </c>
      <c r="C26" s="132" t="s">
        <v>491</v>
      </c>
      <c r="D26" s="15" t="s">
        <v>76</v>
      </c>
      <c r="E26" s="8">
        <v>1072702778</v>
      </c>
      <c r="F26" s="7" t="s">
        <v>138</v>
      </c>
      <c r="G26" s="14" t="s">
        <v>139</v>
      </c>
      <c r="H26" s="9" t="s">
        <v>77</v>
      </c>
      <c r="I26" s="9" t="s">
        <v>99</v>
      </c>
      <c r="J26" s="7">
        <v>59</v>
      </c>
      <c r="K26" s="7">
        <v>54</v>
      </c>
      <c r="L26" s="20">
        <v>12330000</v>
      </c>
      <c r="M26" s="20">
        <v>2055000</v>
      </c>
      <c r="N26" s="20">
        <v>12330000</v>
      </c>
      <c r="O26" s="10"/>
      <c r="P26" s="17">
        <v>44586</v>
      </c>
      <c r="Q26" s="11">
        <v>44866</v>
      </c>
      <c r="R26" s="17"/>
      <c r="S26" s="133">
        <v>6165000</v>
      </c>
      <c r="T26" s="133">
        <f t="shared" si="0"/>
        <v>18495000</v>
      </c>
      <c r="U26" s="17"/>
      <c r="V26" s="36" t="s">
        <v>207</v>
      </c>
      <c r="W26" s="17"/>
      <c r="X26" s="11" t="s">
        <v>101</v>
      </c>
      <c r="Y26" s="17" t="s">
        <v>235</v>
      </c>
      <c r="Z26" s="18" t="s">
        <v>159</v>
      </c>
    </row>
    <row r="27" spans="1:26" ht="135" x14ac:dyDescent="0.15">
      <c r="A27" s="5" t="s">
        <v>35</v>
      </c>
      <c r="B27" s="5" t="s">
        <v>97</v>
      </c>
      <c r="C27" s="6" t="s">
        <v>98</v>
      </c>
      <c r="D27" s="15" t="s">
        <v>72</v>
      </c>
      <c r="E27" s="8">
        <v>1075662622</v>
      </c>
      <c r="F27" s="7" t="s">
        <v>140</v>
      </c>
      <c r="G27" s="14" t="s">
        <v>141</v>
      </c>
      <c r="H27" s="9" t="s">
        <v>73</v>
      </c>
      <c r="I27" s="9" t="s">
        <v>99</v>
      </c>
      <c r="J27" s="7">
        <v>64</v>
      </c>
      <c r="K27" s="7">
        <v>53</v>
      </c>
      <c r="L27" s="20">
        <v>27000000</v>
      </c>
      <c r="M27" s="20">
        <v>4500000</v>
      </c>
      <c r="N27" s="20">
        <v>27000000</v>
      </c>
      <c r="O27" s="10"/>
      <c r="P27" s="17">
        <v>44586</v>
      </c>
      <c r="Q27" s="11">
        <v>44864</v>
      </c>
      <c r="R27" s="17"/>
      <c r="S27" s="133">
        <v>13500000</v>
      </c>
      <c r="T27" s="133">
        <f t="shared" si="0"/>
        <v>40500000</v>
      </c>
      <c r="U27" s="17"/>
      <c r="V27" s="36" t="s">
        <v>208</v>
      </c>
      <c r="W27" s="17"/>
      <c r="X27" s="11" t="s">
        <v>101</v>
      </c>
      <c r="Y27" s="17" t="s">
        <v>236</v>
      </c>
      <c r="Z27" s="18" t="s">
        <v>173</v>
      </c>
    </row>
    <row r="28" spans="1:26" ht="33.75" x14ac:dyDescent="0.15">
      <c r="A28" s="5" t="s">
        <v>36</v>
      </c>
      <c r="B28" s="5" t="s">
        <v>97</v>
      </c>
      <c r="C28" s="5" t="s">
        <v>182</v>
      </c>
      <c r="D28" s="15" t="s">
        <v>75</v>
      </c>
      <c r="E28" s="8">
        <v>900459737</v>
      </c>
      <c r="F28" s="7" t="s">
        <v>142</v>
      </c>
      <c r="G28" s="7"/>
      <c r="H28" s="9" t="s">
        <v>74</v>
      </c>
      <c r="I28" s="9" t="s">
        <v>100</v>
      </c>
      <c r="J28" s="7">
        <v>40</v>
      </c>
      <c r="K28" s="7">
        <v>32</v>
      </c>
      <c r="L28" s="20">
        <v>32000000</v>
      </c>
      <c r="M28" s="20">
        <v>2909090</v>
      </c>
      <c r="N28" s="20">
        <v>32000000</v>
      </c>
      <c r="O28" s="10"/>
      <c r="P28" s="17">
        <v>44582</v>
      </c>
      <c r="Q28" s="11">
        <v>44926</v>
      </c>
      <c r="R28" s="17"/>
      <c r="S28" s="133"/>
      <c r="T28" s="133">
        <f t="shared" si="0"/>
        <v>32000000</v>
      </c>
      <c r="U28" s="17"/>
      <c r="V28" s="17"/>
      <c r="W28" s="17"/>
      <c r="X28" s="11" t="s">
        <v>101</v>
      </c>
      <c r="Y28" s="17" t="s">
        <v>237</v>
      </c>
      <c r="Z28" s="39" t="s">
        <v>181</v>
      </c>
    </row>
    <row r="29" spans="1:26" ht="140.25" x14ac:dyDescent="0.15">
      <c r="A29" s="23">
        <v>28</v>
      </c>
      <c r="B29" s="6" t="s">
        <v>174</v>
      </c>
      <c r="C29" s="6" t="s">
        <v>175</v>
      </c>
      <c r="D29" s="15" t="s">
        <v>176</v>
      </c>
      <c r="E29" s="22">
        <v>901561912</v>
      </c>
      <c r="F29" s="15" t="s">
        <v>242</v>
      </c>
      <c r="G29" s="40" t="s">
        <v>243</v>
      </c>
      <c r="H29" s="47" t="s">
        <v>294</v>
      </c>
      <c r="I29" s="12" t="s">
        <v>177</v>
      </c>
      <c r="J29" s="22"/>
      <c r="K29" s="22"/>
      <c r="L29" s="24">
        <v>1638059669</v>
      </c>
      <c r="M29" s="22"/>
      <c r="N29" s="24">
        <v>1503738777</v>
      </c>
      <c r="O29" s="16"/>
      <c r="P29" s="17">
        <v>44597</v>
      </c>
      <c r="Q29" s="11">
        <v>44834</v>
      </c>
      <c r="R29" s="17"/>
      <c r="S29" s="133"/>
      <c r="T29" s="133">
        <f t="shared" si="0"/>
        <v>1503738777</v>
      </c>
      <c r="U29" s="17"/>
      <c r="V29" s="36" t="s">
        <v>210</v>
      </c>
      <c r="W29" s="17"/>
      <c r="X29" s="17" t="s">
        <v>101</v>
      </c>
      <c r="Y29" s="17" t="s">
        <v>238</v>
      </c>
      <c r="Z29" s="17" t="s">
        <v>143</v>
      </c>
    </row>
    <row r="30" spans="1:26" ht="140.25" x14ac:dyDescent="0.15">
      <c r="A30" s="23">
        <v>29</v>
      </c>
      <c r="B30" s="6" t="s">
        <v>174</v>
      </c>
      <c r="C30" s="6" t="s">
        <v>175</v>
      </c>
      <c r="D30" s="15" t="s">
        <v>179</v>
      </c>
      <c r="E30" s="12">
        <v>9015621165</v>
      </c>
      <c r="F30" s="15" t="s">
        <v>242</v>
      </c>
      <c r="G30" s="40" t="s">
        <v>241</v>
      </c>
      <c r="H30" s="48" t="s">
        <v>295</v>
      </c>
      <c r="I30" s="22" t="s">
        <v>180</v>
      </c>
      <c r="J30" s="22"/>
      <c r="K30" s="22"/>
      <c r="L30" s="24">
        <v>7040418482</v>
      </c>
      <c r="M30" s="16"/>
      <c r="N30" s="24">
        <v>6470144585</v>
      </c>
      <c r="O30" s="16"/>
      <c r="P30" s="17">
        <v>44600</v>
      </c>
      <c r="Q30" s="11">
        <v>44834</v>
      </c>
      <c r="R30" s="17"/>
      <c r="S30" s="133"/>
      <c r="T30" s="133">
        <f t="shared" si="0"/>
        <v>6470144585</v>
      </c>
      <c r="U30" s="17"/>
      <c r="V30" s="36" t="s">
        <v>209</v>
      </c>
      <c r="W30" s="17"/>
      <c r="X30" s="17" t="s">
        <v>101</v>
      </c>
      <c r="Y30" s="17" t="s">
        <v>239</v>
      </c>
      <c r="Z30" s="17" t="s">
        <v>143</v>
      </c>
    </row>
    <row r="31" spans="1:26" ht="140.25" x14ac:dyDescent="0.2">
      <c r="A31" s="23">
        <v>30</v>
      </c>
      <c r="B31" s="6" t="s">
        <v>174</v>
      </c>
      <c r="C31" s="6" t="s">
        <v>175</v>
      </c>
      <c r="D31" s="15" t="s">
        <v>179</v>
      </c>
      <c r="E31" s="12">
        <v>9015621165</v>
      </c>
      <c r="F31" s="15" t="s">
        <v>242</v>
      </c>
      <c r="G31" s="40" t="s">
        <v>241</v>
      </c>
      <c r="H31" s="49" t="s">
        <v>296</v>
      </c>
      <c r="I31" s="22" t="s">
        <v>180</v>
      </c>
      <c r="J31" s="22"/>
      <c r="K31" s="22"/>
      <c r="L31" s="24">
        <v>5630965218</v>
      </c>
      <c r="M31" s="33"/>
      <c r="N31" s="24">
        <v>5174857036</v>
      </c>
      <c r="O31" s="16"/>
      <c r="P31" s="17">
        <v>44600</v>
      </c>
      <c r="Q31" s="11">
        <v>44834</v>
      </c>
      <c r="R31" s="17"/>
      <c r="S31" s="133"/>
      <c r="T31" s="133">
        <f t="shared" si="0"/>
        <v>5174857036</v>
      </c>
      <c r="U31" s="17"/>
      <c r="V31" s="36" t="s">
        <v>209</v>
      </c>
      <c r="W31" s="17"/>
      <c r="X31" s="17" t="s">
        <v>101</v>
      </c>
      <c r="Y31" s="17" t="s">
        <v>240</v>
      </c>
      <c r="Z31" s="17" t="s">
        <v>143</v>
      </c>
    </row>
    <row r="32" spans="1:26" ht="135" x14ac:dyDescent="0.15">
      <c r="A32" s="23">
        <v>31</v>
      </c>
      <c r="B32" s="15" t="s">
        <v>258</v>
      </c>
      <c r="C32" s="15" t="s">
        <v>252</v>
      </c>
      <c r="D32" s="15" t="s">
        <v>259</v>
      </c>
      <c r="E32" s="15" t="s">
        <v>262</v>
      </c>
      <c r="F32" s="15" t="s">
        <v>260</v>
      </c>
      <c r="G32" s="25" t="s">
        <v>261</v>
      </c>
      <c r="H32" s="15" t="s">
        <v>263</v>
      </c>
      <c r="I32" s="15" t="s">
        <v>264</v>
      </c>
      <c r="J32" s="15">
        <v>56</v>
      </c>
      <c r="K32" s="15">
        <v>110</v>
      </c>
      <c r="L32" s="43">
        <v>25000000</v>
      </c>
      <c r="M32" s="15"/>
      <c r="N32" s="43">
        <v>25000000</v>
      </c>
      <c r="O32" s="15"/>
      <c r="P32" s="39">
        <v>44624</v>
      </c>
      <c r="Q32" s="11">
        <v>44834</v>
      </c>
      <c r="R32" s="39"/>
      <c r="S32" s="133"/>
      <c r="T32" s="133">
        <f t="shared" si="0"/>
        <v>25000000</v>
      </c>
      <c r="U32" s="39"/>
      <c r="V32" s="36" t="s">
        <v>265</v>
      </c>
      <c r="W32" s="39"/>
      <c r="X32" s="39" t="s">
        <v>250</v>
      </c>
      <c r="Y32" s="39" t="s">
        <v>285</v>
      </c>
      <c r="Z32" s="39" t="s">
        <v>181</v>
      </c>
    </row>
    <row r="33" spans="1:27" ht="135" x14ac:dyDescent="0.15">
      <c r="A33" s="23">
        <v>32</v>
      </c>
      <c r="B33" s="15" t="s">
        <v>251</v>
      </c>
      <c r="C33" s="15" t="s">
        <v>252</v>
      </c>
      <c r="D33" s="15" t="s">
        <v>253</v>
      </c>
      <c r="E33" s="15" t="s">
        <v>254</v>
      </c>
      <c r="F33" s="15" t="s">
        <v>291</v>
      </c>
      <c r="G33" s="15" t="s">
        <v>292</v>
      </c>
      <c r="H33" s="15" t="s">
        <v>255</v>
      </c>
      <c r="I33" s="15" t="s">
        <v>256</v>
      </c>
      <c r="J33" s="15">
        <v>42</v>
      </c>
      <c r="K33" s="15">
        <v>141</v>
      </c>
      <c r="L33" s="43">
        <v>697050347</v>
      </c>
      <c r="M33" s="15"/>
      <c r="N33" s="43">
        <v>697050347</v>
      </c>
      <c r="O33" s="15"/>
      <c r="P33" s="39">
        <v>44658</v>
      </c>
      <c r="Q33" s="11">
        <v>44834</v>
      </c>
      <c r="R33" s="39"/>
      <c r="S33" s="133"/>
      <c r="T33" s="133">
        <f t="shared" si="0"/>
        <v>697050347</v>
      </c>
      <c r="U33" s="39"/>
      <c r="V33" s="36" t="s">
        <v>257</v>
      </c>
      <c r="W33" s="39"/>
      <c r="X33" s="39" t="s">
        <v>250</v>
      </c>
      <c r="Y33" s="39" t="s">
        <v>293</v>
      </c>
      <c r="Z33" s="39" t="s">
        <v>181</v>
      </c>
    </row>
    <row r="34" spans="1:27" ht="112.5" x14ac:dyDescent="0.15">
      <c r="A34" s="15">
        <v>33</v>
      </c>
      <c r="B34" s="15" t="s">
        <v>248</v>
      </c>
      <c r="C34" s="15" t="s">
        <v>175</v>
      </c>
      <c r="D34" s="15" t="s">
        <v>244</v>
      </c>
      <c r="E34" s="15" t="s">
        <v>245</v>
      </c>
      <c r="F34" s="15" t="s">
        <v>266</v>
      </c>
      <c r="G34" s="25" t="s">
        <v>267</v>
      </c>
      <c r="H34" s="15" t="s">
        <v>246</v>
      </c>
      <c r="I34" s="15" t="s">
        <v>247</v>
      </c>
      <c r="J34" s="15">
        <v>126</v>
      </c>
      <c r="K34" s="15">
        <v>143</v>
      </c>
      <c r="L34" s="43">
        <v>842804587</v>
      </c>
      <c r="M34" s="15"/>
      <c r="N34" s="43">
        <v>765266565</v>
      </c>
      <c r="O34" s="15"/>
      <c r="P34" s="39">
        <v>44662</v>
      </c>
      <c r="Q34" s="11">
        <v>44834</v>
      </c>
      <c r="R34" s="39"/>
      <c r="S34" s="133"/>
      <c r="T34" s="133">
        <f t="shared" si="0"/>
        <v>765266565</v>
      </c>
      <c r="U34" s="39"/>
      <c r="V34" s="36" t="s">
        <v>249</v>
      </c>
      <c r="W34" s="39"/>
      <c r="X34" s="39" t="s">
        <v>250</v>
      </c>
      <c r="Y34" s="39" t="s">
        <v>286</v>
      </c>
      <c r="Z34" s="39" t="s">
        <v>284</v>
      </c>
    </row>
    <row r="35" spans="1:27" ht="126" customHeight="1" x14ac:dyDescent="0.15">
      <c r="A35" s="23">
        <v>34</v>
      </c>
      <c r="B35" s="15" t="s">
        <v>248</v>
      </c>
      <c r="C35" s="15" t="s">
        <v>175</v>
      </c>
      <c r="D35" s="15" t="s">
        <v>244</v>
      </c>
      <c r="E35" s="15" t="s">
        <v>245</v>
      </c>
      <c r="F35" s="15" t="s">
        <v>266</v>
      </c>
      <c r="G35" s="25" t="s">
        <v>267</v>
      </c>
      <c r="H35" s="44" t="s">
        <v>268</v>
      </c>
      <c r="I35" s="15" t="s">
        <v>247</v>
      </c>
      <c r="J35" s="15">
        <v>127</v>
      </c>
      <c r="K35" s="15">
        <v>142</v>
      </c>
      <c r="L35" s="43">
        <v>887715810</v>
      </c>
      <c r="M35" s="43"/>
      <c r="N35" s="43">
        <v>806045955</v>
      </c>
      <c r="O35" s="15"/>
      <c r="P35" s="39">
        <v>44662</v>
      </c>
      <c r="Q35" s="11">
        <v>44834</v>
      </c>
      <c r="R35" s="39"/>
      <c r="S35" s="133"/>
      <c r="T35" s="133">
        <f t="shared" si="0"/>
        <v>806045955</v>
      </c>
      <c r="U35" s="39"/>
      <c r="V35" s="36" t="s">
        <v>269</v>
      </c>
      <c r="W35" s="39"/>
      <c r="X35" s="39" t="s">
        <v>250</v>
      </c>
      <c r="Y35" s="39" t="s">
        <v>287</v>
      </c>
      <c r="Z35" s="39" t="s">
        <v>284</v>
      </c>
    </row>
    <row r="36" spans="1:27" ht="165" x14ac:dyDescent="0.15">
      <c r="A36" s="23">
        <v>35</v>
      </c>
      <c r="B36" s="15" t="s">
        <v>248</v>
      </c>
      <c r="C36" s="15" t="s">
        <v>175</v>
      </c>
      <c r="D36" s="15" t="s">
        <v>270</v>
      </c>
      <c r="E36" s="45" t="s">
        <v>271</v>
      </c>
      <c r="F36" s="46" t="s">
        <v>275</v>
      </c>
      <c r="G36" s="25" t="s">
        <v>274</v>
      </c>
      <c r="H36" s="15" t="s">
        <v>272</v>
      </c>
      <c r="I36" s="15" t="s">
        <v>273</v>
      </c>
      <c r="J36" s="15"/>
      <c r="K36" s="15"/>
      <c r="L36" s="43">
        <v>1297472199</v>
      </c>
      <c r="M36" s="15"/>
      <c r="N36" s="43"/>
      <c r="O36" s="15"/>
      <c r="P36" s="39"/>
      <c r="Q36" s="11">
        <v>44834</v>
      </c>
      <c r="R36" s="39"/>
      <c r="S36" s="133"/>
      <c r="T36" s="133">
        <f t="shared" si="0"/>
        <v>0</v>
      </c>
      <c r="U36" s="39"/>
      <c r="V36" s="36" t="s">
        <v>282</v>
      </c>
      <c r="W36" s="39"/>
      <c r="X36" s="39"/>
      <c r="Y36" s="39" t="s">
        <v>288</v>
      </c>
      <c r="Z36" s="39" t="s">
        <v>284</v>
      </c>
    </row>
    <row r="37" spans="1:27" ht="165" x14ac:dyDescent="0.15">
      <c r="A37" s="23">
        <v>36</v>
      </c>
      <c r="B37" s="15" t="s">
        <v>248</v>
      </c>
      <c r="C37" s="15" t="s">
        <v>175</v>
      </c>
      <c r="D37" s="15" t="s">
        <v>270</v>
      </c>
      <c r="E37" s="45" t="s">
        <v>271</v>
      </c>
      <c r="F37" s="46" t="s">
        <v>275</v>
      </c>
      <c r="G37" s="25" t="s">
        <v>274</v>
      </c>
      <c r="H37" s="15" t="s">
        <v>276</v>
      </c>
      <c r="I37" s="15" t="s">
        <v>273</v>
      </c>
      <c r="J37" s="15"/>
      <c r="K37" s="15"/>
      <c r="L37" s="43">
        <v>731645818</v>
      </c>
      <c r="M37" s="15"/>
      <c r="N37" s="43"/>
      <c r="O37" s="15"/>
      <c r="P37" s="39"/>
      <c r="Q37" s="11">
        <v>44834</v>
      </c>
      <c r="R37" s="39"/>
      <c r="S37" s="133"/>
      <c r="T37" s="133">
        <f t="shared" si="0"/>
        <v>0</v>
      </c>
      <c r="U37" s="39"/>
      <c r="V37" s="36" t="s">
        <v>282</v>
      </c>
      <c r="W37" s="39"/>
      <c r="X37" s="39"/>
      <c r="Y37" s="39" t="s">
        <v>289</v>
      </c>
      <c r="Z37" s="39" t="s">
        <v>284</v>
      </c>
    </row>
    <row r="38" spans="1:27" ht="165" x14ac:dyDescent="0.15">
      <c r="A38" s="15">
        <v>37</v>
      </c>
      <c r="B38" s="15" t="s">
        <v>248</v>
      </c>
      <c r="C38" s="15" t="s">
        <v>175</v>
      </c>
      <c r="D38" s="15" t="s">
        <v>277</v>
      </c>
      <c r="E38" s="15" t="s">
        <v>278</v>
      </c>
      <c r="F38" s="15" t="s">
        <v>279</v>
      </c>
      <c r="G38" s="25" t="s">
        <v>280</v>
      </c>
      <c r="H38" s="15" t="s">
        <v>281</v>
      </c>
      <c r="I38" s="15" t="s">
        <v>273</v>
      </c>
      <c r="J38" s="15"/>
      <c r="K38" s="15"/>
      <c r="L38" s="43">
        <v>731645818</v>
      </c>
      <c r="M38" s="15"/>
      <c r="N38" s="43"/>
      <c r="O38" s="15"/>
      <c r="P38" s="39"/>
      <c r="Q38" s="11">
        <v>44834</v>
      </c>
      <c r="R38" s="39"/>
      <c r="S38" s="133"/>
      <c r="T38" s="133">
        <f t="shared" si="0"/>
        <v>0</v>
      </c>
      <c r="U38" s="39"/>
      <c r="V38" s="36" t="s">
        <v>283</v>
      </c>
      <c r="W38" s="39"/>
      <c r="X38" s="39"/>
      <c r="Y38" s="39" t="s">
        <v>290</v>
      </c>
      <c r="Z38" s="39" t="s">
        <v>284</v>
      </c>
    </row>
    <row r="39" spans="1:27" ht="162" customHeight="1" x14ac:dyDescent="0.15">
      <c r="A39" s="23">
        <v>38</v>
      </c>
      <c r="B39" s="15" t="s">
        <v>320</v>
      </c>
      <c r="C39" s="15" t="s">
        <v>321</v>
      </c>
      <c r="D39" s="15" t="s">
        <v>322</v>
      </c>
      <c r="E39" s="15" t="s">
        <v>323</v>
      </c>
      <c r="F39" s="15" t="s">
        <v>324</v>
      </c>
      <c r="G39" s="15"/>
      <c r="H39" s="15" t="s">
        <v>325</v>
      </c>
      <c r="I39" s="15" t="s">
        <v>328</v>
      </c>
      <c r="J39" s="15">
        <v>185</v>
      </c>
      <c r="K39" s="23">
        <v>223</v>
      </c>
      <c r="L39" s="54">
        <v>10270000</v>
      </c>
      <c r="M39" s="23"/>
      <c r="N39" s="54">
        <v>10270000</v>
      </c>
      <c r="O39" s="16"/>
      <c r="P39" s="17">
        <v>44729</v>
      </c>
      <c r="Q39" s="11">
        <v>44926</v>
      </c>
      <c r="R39" s="17"/>
      <c r="S39" s="133"/>
      <c r="T39" s="133">
        <f t="shared" si="0"/>
        <v>10270000</v>
      </c>
      <c r="U39" s="17"/>
      <c r="V39" s="36" t="s">
        <v>326</v>
      </c>
      <c r="W39" s="17"/>
      <c r="X39" s="17"/>
      <c r="Y39" s="17" t="s">
        <v>327</v>
      </c>
      <c r="Z39" s="17" t="s">
        <v>156</v>
      </c>
    </row>
    <row r="40" spans="1:27" ht="67.5" x14ac:dyDescent="0.15">
      <c r="A40" s="23">
        <v>39</v>
      </c>
      <c r="B40" s="15" t="s">
        <v>97</v>
      </c>
      <c r="C40" s="15" t="s">
        <v>329</v>
      </c>
      <c r="D40" s="15" t="s">
        <v>330</v>
      </c>
      <c r="E40" s="15" t="s">
        <v>331</v>
      </c>
      <c r="F40" s="15" t="s">
        <v>332</v>
      </c>
      <c r="G40" s="25" t="s">
        <v>333</v>
      </c>
      <c r="H40" s="15" t="s">
        <v>334</v>
      </c>
      <c r="I40" s="15" t="s">
        <v>335</v>
      </c>
      <c r="J40" s="15">
        <v>227</v>
      </c>
      <c r="K40" s="23">
        <v>249</v>
      </c>
      <c r="L40" s="54">
        <v>4125975000</v>
      </c>
      <c r="M40" s="23"/>
      <c r="N40" s="54">
        <v>4125975000</v>
      </c>
      <c r="O40" s="16"/>
      <c r="P40" s="17">
        <v>44742</v>
      </c>
      <c r="Q40" s="11">
        <v>44926</v>
      </c>
      <c r="R40" s="17"/>
      <c r="S40" s="133"/>
      <c r="T40" s="133">
        <f t="shared" si="0"/>
        <v>4125975000</v>
      </c>
      <c r="U40" s="17"/>
      <c r="V40" s="36" t="s">
        <v>336</v>
      </c>
      <c r="W40" s="17"/>
      <c r="X40" s="17"/>
      <c r="Y40" s="39" t="s">
        <v>285</v>
      </c>
      <c r="Z40" s="17" t="s">
        <v>337</v>
      </c>
    </row>
    <row r="41" spans="1:27" ht="99" customHeight="1" x14ac:dyDescent="0.15">
      <c r="A41" s="23">
        <v>40</v>
      </c>
      <c r="B41" s="15" t="s">
        <v>348</v>
      </c>
      <c r="C41" s="15" t="s">
        <v>349</v>
      </c>
      <c r="D41" s="15" t="s">
        <v>350</v>
      </c>
      <c r="E41" s="15" t="s">
        <v>352</v>
      </c>
      <c r="F41" s="15" t="s">
        <v>351</v>
      </c>
      <c r="G41" s="25" t="s">
        <v>353</v>
      </c>
      <c r="H41" s="15" t="s">
        <v>354</v>
      </c>
      <c r="I41" s="15" t="s">
        <v>355</v>
      </c>
      <c r="J41" s="15">
        <v>205</v>
      </c>
      <c r="K41" s="15">
        <v>275</v>
      </c>
      <c r="L41" s="63">
        <v>58900000</v>
      </c>
      <c r="M41" s="15"/>
      <c r="N41" s="43">
        <v>58900000</v>
      </c>
      <c r="O41" s="15"/>
      <c r="P41" s="39">
        <v>44755</v>
      </c>
      <c r="Q41" s="39"/>
      <c r="R41" s="39"/>
      <c r="S41" s="133"/>
      <c r="T41" s="133">
        <f t="shared" si="0"/>
        <v>58900000</v>
      </c>
      <c r="U41" s="39"/>
      <c r="V41" s="36" t="s">
        <v>356</v>
      </c>
      <c r="W41" s="39"/>
      <c r="X41" s="39"/>
      <c r="Y41" s="39" t="s">
        <v>285</v>
      </c>
      <c r="Z41" s="39" t="s">
        <v>156</v>
      </c>
      <c r="AA41" s="62"/>
    </row>
    <row r="42" spans="1:27" ht="37.5" customHeight="1" x14ac:dyDescent="0.15">
      <c r="A42" s="23">
        <v>41</v>
      </c>
      <c r="B42" s="15" t="s">
        <v>182</v>
      </c>
      <c r="C42" s="15" t="s">
        <v>367</v>
      </c>
      <c r="D42" s="15" t="s">
        <v>364</v>
      </c>
      <c r="E42" s="15" t="s">
        <v>365</v>
      </c>
      <c r="F42" s="15"/>
      <c r="G42" s="15"/>
      <c r="H42" s="15" t="s">
        <v>362</v>
      </c>
      <c r="I42" s="15" t="s">
        <v>366</v>
      </c>
      <c r="J42" s="15">
        <v>62</v>
      </c>
      <c r="K42" s="15">
        <v>82</v>
      </c>
      <c r="L42" s="63">
        <v>417520</v>
      </c>
      <c r="M42" s="15"/>
      <c r="N42" s="63">
        <v>417520</v>
      </c>
      <c r="O42" s="15"/>
      <c r="P42" s="65">
        <v>44585</v>
      </c>
      <c r="Q42" s="11">
        <v>44926</v>
      </c>
      <c r="R42" s="15"/>
      <c r="S42" s="133"/>
      <c r="T42" s="133">
        <f t="shared" si="0"/>
        <v>417520</v>
      </c>
      <c r="U42" s="63">
        <v>417520</v>
      </c>
      <c r="V42" s="15" t="s">
        <v>357</v>
      </c>
      <c r="W42" s="64">
        <v>1</v>
      </c>
      <c r="X42" s="15" t="s">
        <v>363</v>
      </c>
      <c r="Y42" s="12" t="s">
        <v>358</v>
      </c>
      <c r="Z42" s="15" t="s">
        <v>159</v>
      </c>
    </row>
    <row r="43" spans="1:27" ht="25.5" customHeight="1" x14ac:dyDescent="0.15">
      <c r="A43" s="23">
        <v>42</v>
      </c>
      <c r="B43" s="15" t="s">
        <v>182</v>
      </c>
      <c r="C43" s="15" t="s">
        <v>368</v>
      </c>
      <c r="D43" s="15" t="s">
        <v>369</v>
      </c>
      <c r="E43" s="15" t="s">
        <v>370</v>
      </c>
      <c r="F43" s="15"/>
      <c r="G43" s="15"/>
      <c r="H43" s="15" t="s">
        <v>371</v>
      </c>
      <c r="I43" s="15" t="s">
        <v>376</v>
      </c>
      <c r="J43" s="15">
        <v>122</v>
      </c>
      <c r="K43" s="15">
        <v>181</v>
      </c>
      <c r="L43" s="63">
        <v>2301717</v>
      </c>
      <c r="M43" s="15"/>
      <c r="N43" s="63">
        <v>2301717</v>
      </c>
      <c r="O43" s="15"/>
      <c r="P43" s="65">
        <v>44623</v>
      </c>
      <c r="Q43" s="11">
        <v>44926</v>
      </c>
      <c r="R43" s="15"/>
      <c r="S43" s="133"/>
      <c r="T43" s="133">
        <f t="shared" si="0"/>
        <v>2301717</v>
      </c>
      <c r="U43" s="63">
        <v>2301717</v>
      </c>
      <c r="V43" s="15" t="s">
        <v>357</v>
      </c>
      <c r="W43" s="64">
        <v>1</v>
      </c>
      <c r="X43" s="15" t="s">
        <v>363</v>
      </c>
      <c r="Y43" s="12" t="s">
        <v>359</v>
      </c>
      <c r="Z43" s="15" t="s">
        <v>159</v>
      </c>
    </row>
    <row r="44" spans="1:27" ht="60.75" customHeight="1" x14ac:dyDescent="0.15">
      <c r="A44" s="23">
        <v>43</v>
      </c>
      <c r="B44" s="15" t="s">
        <v>182</v>
      </c>
      <c r="C44" s="15" t="s">
        <v>372</v>
      </c>
      <c r="D44" s="15" t="s">
        <v>373</v>
      </c>
      <c r="E44" s="15" t="s">
        <v>374</v>
      </c>
      <c r="F44" s="15" t="s">
        <v>378</v>
      </c>
      <c r="G44" s="15"/>
      <c r="H44" s="15" t="s">
        <v>375</v>
      </c>
      <c r="I44" s="15" t="s">
        <v>376</v>
      </c>
      <c r="J44" s="15">
        <v>121</v>
      </c>
      <c r="K44" s="15">
        <v>180</v>
      </c>
      <c r="L44" s="63">
        <v>1496127</v>
      </c>
      <c r="M44" s="15"/>
      <c r="N44" s="63">
        <v>1496127</v>
      </c>
      <c r="O44" s="15"/>
      <c r="P44" s="65">
        <v>44623</v>
      </c>
      <c r="Q44" s="11">
        <v>44926</v>
      </c>
      <c r="R44" s="15"/>
      <c r="S44" s="133"/>
      <c r="T44" s="133">
        <f t="shared" si="0"/>
        <v>1496127</v>
      </c>
      <c r="U44" s="63">
        <v>1496127</v>
      </c>
      <c r="V44" s="15" t="s">
        <v>357</v>
      </c>
      <c r="W44" s="64">
        <v>1</v>
      </c>
      <c r="X44" s="15" t="s">
        <v>363</v>
      </c>
      <c r="Y44" s="12" t="s">
        <v>360</v>
      </c>
      <c r="Z44" s="15" t="s">
        <v>159</v>
      </c>
    </row>
    <row r="45" spans="1:27" ht="63.75" customHeight="1" x14ac:dyDescent="0.15">
      <c r="A45" s="23">
        <v>44</v>
      </c>
      <c r="B45" s="15" t="s">
        <v>182</v>
      </c>
      <c r="C45" s="15" t="s">
        <v>377</v>
      </c>
      <c r="D45" s="15" t="s">
        <v>373</v>
      </c>
      <c r="E45" s="15" t="s">
        <v>374</v>
      </c>
      <c r="F45" s="15" t="s">
        <v>378</v>
      </c>
      <c r="G45" s="15"/>
      <c r="H45" s="15" t="s">
        <v>379</v>
      </c>
      <c r="I45" s="15" t="s">
        <v>376</v>
      </c>
      <c r="J45" s="15">
        <v>133</v>
      </c>
      <c r="K45" s="15">
        <v>148</v>
      </c>
      <c r="L45" s="63">
        <v>2467693</v>
      </c>
      <c r="M45" s="15"/>
      <c r="N45" s="63">
        <v>2467693</v>
      </c>
      <c r="O45" s="15"/>
      <c r="P45" s="65">
        <v>44644</v>
      </c>
      <c r="Q45" s="11">
        <v>44926</v>
      </c>
      <c r="R45" s="15"/>
      <c r="S45" s="133"/>
      <c r="T45" s="133">
        <f t="shared" si="0"/>
        <v>2467693</v>
      </c>
      <c r="U45" s="63">
        <v>2467693</v>
      </c>
      <c r="V45" s="15" t="s">
        <v>357</v>
      </c>
      <c r="W45" s="64">
        <v>1</v>
      </c>
      <c r="X45" s="15" t="s">
        <v>363</v>
      </c>
      <c r="Y45" s="12" t="s">
        <v>361</v>
      </c>
      <c r="Z45" s="15" t="s">
        <v>159</v>
      </c>
    </row>
    <row r="46" spans="1:27" ht="45" x14ac:dyDescent="0.15">
      <c r="A46" s="23">
        <v>45</v>
      </c>
      <c r="B46" s="15" t="s">
        <v>182</v>
      </c>
      <c r="C46" s="15" t="s">
        <v>380</v>
      </c>
      <c r="D46" s="67" t="s">
        <v>381</v>
      </c>
      <c r="E46" s="68">
        <v>830037946</v>
      </c>
      <c r="F46" s="15" t="s">
        <v>382</v>
      </c>
      <c r="G46" s="25" t="s">
        <v>383</v>
      </c>
      <c r="H46" s="15" t="s">
        <v>384</v>
      </c>
      <c r="I46" s="16"/>
      <c r="J46" s="23">
        <v>228</v>
      </c>
      <c r="K46" s="15">
        <v>247</v>
      </c>
      <c r="L46" s="15" t="s">
        <v>385</v>
      </c>
      <c r="M46" s="16"/>
      <c r="N46" s="15" t="s">
        <v>385</v>
      </c>
      <c r="O46" s="16"/>
      <c r="P46" s="69">
        <v>44727</v>
      </c>
      <c r="Q46" s="11">
        <v>44926</v>
      </c>
      <c r="R46" s="16"/>
      <c r="S46" s="133"/>
      <c r="T46" s="133" t="e">
        <f t="shared" si="0"/>
        <v>#VALUE!</v>
      </c>
      <c r="U46" s="23" t="s">
        <v>386</v>
      </c>
      <c r="V46" s="23" t="s">
        <v>357</v>
      </c>
      <c r="W46" s="70">
        <v>1</v>
      </c>
      <c r="X46" s="22"/>
      <c r="Y46" s="15" t="s">
        <v>436</v>
      </c>
      <c r="Z46" s="71" t="s">
        <v>159</v>
      </c>
    </row>
    <row r="47" spans="1:27" ht="90" x14ac:dyDescent="0.15">
      <c r="A47" s="23">
        <v>46</v>
      </c>
      <c r="B47" s="23" t="s">
        <v>97</v>
      </c>
      <c r="C47" s="132" t="s">
        <v>491</v>
      </c>
      <c r="D47" s="15" t="s">
        <v>387</v>
      </c>
      <c r="E47" s="23">
        <v>1069176936</v>
      </c>
      <c r="F47" s="15" t="s">
        <v>388</v>
      </c>
      <c r="G47" s="25" t="s">
        <v>389</v>
      </c>
      <c r="H47" s="15" t="s">
        <v>390</v>
      </c>
      <c r="I47" s="15" t="s">
        <v>391</v>
      </c>
      <c r="J47" s="16"/>
      <c r="K47" s="16"/>
      <c r="L47" s="15" t="s">
        <v>392</v>
      </c>
      <c r="M47" s="23" t="s">
        <v>393</v>
      </c>
      <c r="N47" s="23" t="s">
        <v>392</v>
      </c>
      <c r="O47" s="16"/>
      <c r="P47" s="69">
        <v>44774</v>
      </c>
      <c r="Q47" s="11">
        <v>44926</v>
      </c>
      <c r="R47" s="16"/>
      <c r="S47" s="133"/>
      <c r="T47" s="133" t="e">
        <f t="shared" si="0"/>
        <v>#VALUE!</v>
      </c>
      <c r="U47" s="16"/>
      <c r="V47" s="25" t="s">
        <v>437</v>
      </c>
      <c r="W47" s="16"/>
      <c r="X47" s="16"/>
      <c r="Y47" s="23" t="s">
        <v>435</v>
      </c>
      <c r="Z47" s="23" t="s">
        <v>494</v>
      </c>
    </row>
    <row r="48" spans="1:27" ht="90" x14ac:dyDescent="0.25">
      <c r="A48" s="23">
        <v>47</v>
      </c>
      <c r="B48" s="55" t="s">
        <v>461</v>
      </c>
      <c r="C48" s="106" t="s">
        <v>98</v>
      </c>
      <c r="D48" s="58" t="s">
        <v>462</v>
      </c>
      <c r="E48" s="58">
        <v>800135563</v>
      </c>
      <c r="F48" s="58" t="s">
        <v>463</v>
      </c>
      <c r="G48" s="25" t="s">
        <v>464</v>
      </c>
      <c r="H48" s="56" t="s">
        <v>465</v>
      </c>
      <c r="I48" s="15" t="s">
        <v>346</v>
      </c>
      <c r="J48" s="15">
        <v>279</v>
      </c>
      <c r="K48" s="16"/>
      <c r="L48" s="108" t="s">
        <v>467</v>
      </c>
      <c r="M48" s="16"/>
      <c r="N48" s="16"/>
      <c r="O48" s="16"/>
      <c r="P48" s="65">
        <v>44790</v>
      </c>
      <c r="Q48" s="11">
        <v>44926</v>
      </c>
      <c r="R48" s="16"/>
      <c r="S48" s="133"/>
      <c r="T48" s="133">
        <f t="shared" si="0"/>
        <v>0</v>
      </c>
      <c r="U48" s="16"/>
      <c r="V48" s="107" t="s">
        <v>466</v>
      </c>
      <c r="W48" s="16"/>
      <c r="X48" s="16"/>
      <c r="Y48" s="16"/>
      <c r="Z48" s="16" t="s">
        <v>156</v>
      </c>
    </row>
    <row r="49" spans="1:26" ht="45" x14ac:dyDescent="0.15">
      <c r="A49" s="15">
        <v>48</v>
      </c>
      <c r="B49" s="113" t="s">
        <v>468</v>
      </c>
      <c r="C49" s="16" t="s">
        <v>490</v>
      </c>
      <c r="D49" s="15" t="s">
        <v>470</v>
      </c>
      <c r="E49" s="15">
        <v>900968515</v>
      </c>
      <c r="F49" s="15" t="s">
        <v>471</v>
      </c>
      <c r="G49" s="25" t="s">
        <v>472</v>
      </c>
      <c r="H49" s="113" t="s">
        <v>469</v>
      </c>
      <c r="I49" s="113" t="s">
        <v>307</v>
      </c>
      <c r="J49" s="16"/>
      <c r="K49" s="16"/>
      <c r="L49" s="15" t="s">
        <v>473</v>
      </c>
      <c r="M49" s="16"/>
      <c r="N49" s="16"/>
      <c r="O49" s="16"/>
      <c r="P49" s="16"/>
      <c r="Q49" s="11">
        <v>44926</v>
      </c>
      <c r="R49" s="16"/>
      <c r="S49" s="133"/>
      <c r="T49" s="133">
        <f t="shared" si="0"/>
        <v>0</v>
      </c>
      <c r="U49" s="16"/>
      <c r="V49" s="16"/>
      <c r="W49" s="16"/>
      <c r="X49" s="16"/>
      <c r="Y49" s="113" t="s">
        <v>492</v>
      </c>
      <c r="Z49" s="16" t="s">
        <v>159</v>
      </c>
    </row>
    <row r="50" spans="1:26" ht="60" x14ac:dyDescent="0.15">
      <c r="A50" s="15">
        <v>49</v>
      </c>
      <c r="B50" s="55" t="s">
        <v>487</v>
      </c>
      <c r="C50" s="16" t="s">
        <v>490</v>
      </c>
      <c r="D50" s="15" t="s">
        <v>486</v>
      </c>
      <c r="E50" s="112"/>
      <c r="F50" s="16"/>
      <c r="G50" s="16"/>
      <c r="H50" s="113" t="s">
        <v>488</v>
      </c>
      <c r="I50" s="16"/>
      <c r="J50" s="16"/>
      <c r="K50" s="16"/>
      <c r="L50" s="15">
        <v>4737280</v>
      </c>
      <c r="M50" s="16"/>
      <c r="N50" s="16"/>
      <c r="O50" s="16"/>
      <c r="P50" s="16"/>
      <c r="Q50" s="11">
        <v>44926</v>
      </c>
      <c r="R50" s="16"/>
      <c r="S50" s="133"/>
      <c r="T50" s="133">
        <f t="shared" si="0"/>
        <v>0</v>
      </c>
      <c r="U50" s="133"/>
      <c r="V50" s="16"/>
      <c r="W50" s="16"/>
      <c r="X50" s="16"/>
      <c r="Y50" s="23" t="s">
        <v>493</v>
      </c>
      <c r="Z50" s="16" t="s">
        <v>494</v>
      </c>
    </row>
    <row r="52" spans="1:26" x14ac:dyDescent="0.15">
      <c r="E52" s="13" t="s">
        <v>489</v>
      </c>
    </row>
    <row r="53" spans="1:26" ht="15" x14ac:dyDescent="0.25">
      <c r="L53" s="118"/>
    </row>
  </sheetData>
  <phoneticPr fontId="2" type="noConversion"/>
  <hyperlinks>
    <hyperlink ref="G2" r:id="rId1" xr:uid="{00000000-0004-0000-0000-000000000000}"/>
    <hyperlink ref="G3" r:id="rId2" xr:uid="{00000000-0004-0000-0000-000001000000}"/>
    <hyperlink ref="G4" r:id="rId3" xr:uid="{00000000-0004-0000-0000-000002000000}"/>
    <hyperlink ref="G5" r:id="rId4" xr:uid="{00000000-0004-0000-0000-000003000000}"/>
    <hyperlink ref="G6" r:id="rId5" xr:uid="{00000000-0004-0000-0000-000004000000}"/>
    <hyperlink ref="G7" r:id="rId6" xr:uid="{00000000-0004-0000-0000-000005000000}"/>
    <hyperlink ref="G8" r:id="rId7" xr:uid="{00000000-0004-0000-0000-000006000000}"/>
    <hyperlink ref="G9" r:id="rId8" xr:uid="{00000000-0004-0000-0000-000007000000}"/>
    <hyperlink ref="G10" r:id="rId9" xr:uid="{00000000-0004-0000-0000-000008000000}"/>
    <hyperlink ref="G11" r:id="rId10" xr:uid="{00000000-0004-0000-0000-000009000000}"/>
    <hyperlink ref="G14" r:id="rId11" xr:uid="{00000000-0004-0000-0000-00000A000000}"/>
    <hyperlink ref="G15" r:id="rId12" xr:uid="{00000000-0004-0000-0000-00000B000000}"/>
    <hyperlink ref="G17" r:id="rId13" xr:uid="{00000000-0004-0000-0000-00000C000000}"/>
    <hyperlink ref="G19" r:id="rId14" xr:uid="{00000000-0004-0000-0000-00000D000000}"/>
    <hyperlink ref="G20" r:id="rId15" xr:uid="{00000000-0004-0000-0000-00000E000000}"/>
    <hyperlink ref="G22" r:id="rId16" xr:uid="{00000000-0004-0000-0000-00000F000000}"/>
    <hyperlink ref="G24" r:id="rId17" xr:uid="{00000000-0004-0000-0000-000010000000}"/>
    <hyperlink ref="G25" r:id="rId18" xr:uid="{00000000-0004-0000-0000-000011000000}"/>
    <hyperlink ref="G26" r:id="rId19" xr:uid="{00000000-0004-0000-0000-000012000000}"/>
    <hyperlink ref="G27" r:id="rId20" xr:uid="{00000000-0004-0000-0000-000013000000}"/>
    <hyperlink ref="G12" r:id="rId21" xr:uid="{00000000-0004-0000-0000-000014000000}"/>
    <hyperlink ref="G13" r:id="rId22" xr:uid="{00000000-0004-0000-0000-000015000000}"/>
    <hyperlink ref="G16" r:id="rId23" xr:uid="{00000000-0004-0000-0000-000016000000}"/>
    <hyperlink ref="G18" r:id="rId24" xr:uid="{00000000-0004-0000-0000-000017000000}"/>
    <hyperlink ref="G21" r:id="rId25" xr:uid="{00000000-0004-0000-0000-000018000000}"/>
    <hyperlink ref="G23" r:id="rId26" xr:uid="{00000000-0004-0000-0000-000019000000}"/>
    <hyperlink ref="V2" display="https://www.secop.gov.co/CO1ContractsManagement/Tendering/ProcurementContractEdit/View?docUniqueIdentifier=CO1.PCCNTR.3298113&amp;awardUniqueIdentifier=&amp;buyerDossierUniqueIdentifier=CO1.BDOS.2600310&amp;id=1530856&amp;prevCtxUrl=https%3a%2f%2fwww.secop.gov.co%2fCO1Bu" xr:uid="{00000000-0004-0000-0000-00001A000000}"/>
    <hyperlink ref="V3" display="https://www.secop.gov.co/CO1ContractsManagement/Tendering/ProcurementContractEdit/View?docUniqueIdentifier=CO1.PCCNTR.3297948&amp;awardUniqueIdentifier=&amp;buyerDossierUniqueIdentifier=CO1.BDOS.2600636&amp;id=1530868&amp;prevCtxUrl=https%3a%2f%2fwww.secop.gov.co%2fCO1Bu" xr:uid="{00000000-0004-0000-0000-00001B000000}"/>
    <hyperlink ref="V4" display="https://www.secop.gov.co/CO1ContractsManagement/Tendering/ProcurementContractEdit/View?docUniqueIdentifier=CO1.PCCNTR.3338556&amp;awardUniqueIdentifier=&amp;buyerDossierUniqueIdentifier=CO1.BDOS.2627204&amp;id=1567583&amp;prevCtxUrl=https%3a%2f%2fwww.secop.gov.co%2fCO1Bu" xr:uid="{00000000-0004-0000-0000-00001C000000}"/>
    <hyperlink ref="V5" display="https://www.secop.gov.co/CO1ContractsManagement/Tendering/ProcurementContractEdit/View?docUniqueIdentifier=CO1.PCCNTR.3338651&amp;awardUniqueIdentifier=&amp;buyerDossierUniqueIdentifier=CO1.BDOS.2627059&amp;id=1567631&amp;prevCtxUrl=https%3a%2f%2fwww.secop.gov.co%2fCO1Bu" xr:uid="{00000000-0004-0000-0000-00001D000000}"/>
    <hyperlink ref="V6" display="https://www.secop.gov.co/CO1ContractsManagement/Tendering/ProcurementContractEdit/View?docUniqueIdentifier=CO1.PCCNTR.3344094&amp;awardUniqueIdentifier=&amp;buyerDossierUniqueIdentifier=CO1.BDOS.2643571&amp;id=1572613&amp;prevCtxUrl=https%3a%2f%2fwww.secop.gov.co%2fCO1Bu" xr:uid="{00000000-0004-0000-0000-00001E000000}"/>
    <hyperlink ref="V7" display="https://www.secop.gov.co/CO1ContractsManagement/Tendering/ProcurementContractEdit/View?docUniqueIdentifier=CO1.PCCNTR.3350880&amp;awardUniqueIdentifier=&amp;buyerDossierUniqueIdentifier=CO1.BDOS.2643014&amp;id=1579294&amp;prevCtxUrl=https%3a%2f%2fwww.secop.gov.co%2fCO1Bu" xr:uid="{00000000-0004-0000-0000-00001F000000}"/>
    <hyperlink ref="V8" display="https://www.secop.gov.co/CO1ContractsManagement/Tendering/ProcurementContractEdit/View?docUniqueIdentifier=CO1.PCCNTR.3351642&amp;awardUniqueIdentifier=&amp;buyerDossierUniqueIdentifier=CO1.BDOS.2642759&amp;id=1579648&amp;prevCtxUrl=https%3a%2f%2fwww.secop.gov.co%2fCO1Bu" xr:uid="{00000000-0004-0000-0000-000020000000}"/>
    <hyperlink ref="V9" display="https://www.secop.gov.co/CO1ContractsManagement/Tendering/ProcurementContractEdit/View?docUniqueIdentifier=CO1.PCCNTR.3351776&amp;awardUniqueIdentifier=&amp;buyerDossierUniqueIdentifier=CO1.BDOS.2642788&amp;id=1579825&amp;prevCtxUrl=https%3a%2f%2fwww.secop.gov.co%2fCO1Bu" xr:uid="{00000000-0004-0000-0000-000021000000}"/>
    <hyperlink ref="V10" display="https://www.secop.gov.co/CO1ContractsManagement/Tendering/ProcurementContractEdit/View?docUniqueIdentifier=CO1.PCCNTR.3352068&amp;awardUniqueIdentifier=&amp;buyerDossierUniqueIdentifier=CO1.BDOS.2643135&amp;id=1580215&amp;prevCtxUrl=https%3a%2f%2fwww.secop.gov.co%2fCO1Bu" xr:uid="{00000000-0004-0000-0000-000022000000}"/>
    <hyperlink ref="V11" display="https://www.secop.gov.co/CO1ContractsManagement/Tendering/ProcurementContractEdit/View?docUniqueIdentifier=CO1.PCCNTR.3352363&amp;awardUniqueIdentifier=&amp;buyerDossierUniqueIdentifier=CO1.BDOS.2643754&amp;id=1580566&amp;prevCtxUrl=https%3a%2f%2fwww.secop.gov.co%2fCO1Bu" xr:uid="{00000000-0004-0000-0000-000023000000}"/>
    <hyperlink ref="V12" display="https://www.secop.gov.co/CO1ContractsManagement/Tendering/ProcurementContractEdit/Update?ProfileName=CCE-16-Servicios_profesionales_gestion&amp;PPI=CO1.PPI.17115956&amp;DocUniqueName=ContratoDeCompra&amp;DocTypeName=NextWay.Entities.Marketplace.Tendering.ProcurementC" xr:uid="{00000000-0004-0000-0000-000024000000}"/>
    <hyperlink ref="V13" display="https://www.secop.gov.co/CO1ContractsManagement/Tendering/ProcurementContractEdit/View?docUniqueIdentifier=CO1.PCCNTR.3372284&amp;awardUniqueIdentifier=&amp;buyerDossierUniqueIdentifier=CO1.BDOS.2666807&amp;id=1609944&amp;prevCtxUrl=https%3a%2f%2fwww.secop.gov.co%2fCO1Bu" xr:uid="{00000000-0004-0000-0000-000025000000}"/>
    <hyperlink ref="V14" display="https://www.secop.gov.co/CO1ContractsManagement/Tendering/ProcurementContractEdit/View?docUniqueIdentifier=CO1.PCCNTR.3401992&amp;awardUniqueIdentifier=&amp;buyerDossierUniqueIdentifier=CO1.BDOS.2686580&amp;id=1657817&amp;prevCtxUrl=https%3a%2f%2fwww.secop.gov.co%2fCO1Bu" xr:uid="{00000000-0004-0000-0000-000026000000}"/>
    <hyperlink ref="V15" display="https://www.secop.gov.co/CO1ContractsManagement/Tendering/ProcurementContractEdit/View?docUniqueIdentifier=CO1.PCCNTR.3405028&amp;awardUniqueIdentifier=&amp;buyerDossierUniqueIdentifier=CO1.BDOS.2686683&amp;id=1660444&amp;prevCtxUrl=https%3a%2f%2fwww.secop.gov.co%2fCO1Bu" xr:uid="{00000000-0004-0000-0000-000027000000}"/>
    <hyperlink ref="V16" display="https://www.secop.gov.co/CO1ContractsManagement/Tendering/ProcurementContractEdit/View?docUniqueIdentifier=CO1.PCCNTR.3405467&amp;awardUniqueIdentifier=&amp;buyerDossierUniqueIdentifier=CO1.BDOS.2693167&amp;id=1661008&amp;prevCtxUrl=https%3a%2f%2fwww.secop.gov.co%2fCO1Bu" xr:uid="{00000000-0004-0000-0000-000028000000}"/>
    <hyperlink ref="V17" display="https://www.secop.gov.co/CO1ContractsManagement/Tendering/ProcurementContractEdit/View?docUniqueIdentifier=CO1.PCCNTR.3405862&amp;awardUniqueIdentifier=&amp;buyerDossierUniqueIdentifier=CO1.BDOS.2694088&amp;id=1661359&amp;prevCtxUrl=https%3a%2f%2fwww.secop.gov.co%2fCO1Bu" xr:uid="{00000000-0004-0000-0000-000029000000}"/>
    <hyperlink ref="V18" display="https://www.secop.gov.co/CO1ContractsManagement/Tendering/ProcurementContractEdit/View?docUniqueIdentifier=CO1.PCCNTR.3430002&amp;awardUniqueIdentifier=&amp;buyerDossierUniqueIdentifier=CO1.BDOS.2709485&amp;id=1683001&amp;prevCtxUrl=https%3a%2f%2fwww.secop.gov.co%2fCO1Bu" xr:uid="{00000000-0004-0000-0000-00002A000000}"/>
    <hyperlink ref="V19" display="https://www.secop.gov.co/CO1ContractsManagement/Tendering/ProcurementContractEdit/View?docUniqueIdentifier=CO1.PCCNTR.3436658&amp;awardUniqueIdentifier=&amp;buyerDossierUniqueIdentifier=CO1.BDOS.2710471&amp;id=1689347&amp;prevCtxUrl=https%3a%2f%2fwww.secop.gov.co%2fCO1Bu" xr:uid="{00000000-0004-0000-0000-00002B000000}"/>
    <hyperlink ref="V20" display="https://www.secop.gov.co/CO1ContractsManagement/Tendering/ProcurementContractEdit/View?docUniqueIdentifier=CO1.PCCNTR.3444993&amp;awardUniqueIdentifier=&amp;buyerDossierUniqueIdentifier=CO1.BDOS.2716967&amp;id=1697555&amp;prevCtxUrl=https%3a%2f%2fwww.secop.gov.co%2fCO1Bu" xr:uid="{00000000-0004-0000-0000-00002C000000}"/>
    <hyperlink ref="V21" display="https://www.secop.gov.co/CO1ContractsManagement/Tendering/ProcurementContractEdit/View?docUniqueIdentifier=CO1.PCCNTR.3439799&amp;awardUniqueIdentifier=&amp;buyerDossierUniqueIdentifier=CO1.BDOS.2718176&amp;id=1692812&amp;prevCtxUrl=https%3a%2f%2fwww.secop.gov.co%2fCO1Bu" xr:uid="{00000000-0004-0000-0000-00002D000000}"/>
    <hyperlink ref="V22" display="https://www.secop.gov.co/CO1ContractsManagement/Tendering/ProcurementContractEdit/View?docUniqueIdentifier=CO1.PCCNTR.3461561&amp;awardUniqueIdentifier=&amp;buyerDossierUniqueIdentifier=CO1.BDOS.2737324&amp;id=1713238&amp;prevCtxUrl=https%3a%2f%2fwww.secop.gov.co%2fCO1Bu" xr:uid="{00000000-0004-0000-0000-00002E000000}"/>
    <hyperlink ref="V23" display="https://www.secop.gov.co/CO1ContractsManagement/Tendering/ProcurementContractEdit/View?docUniqueIdentifier=CO1.PCCNTR.3463221&amp;awardUniqueIdentifier=&amp;buyerDossierUniqueIdentifier=CO1.BDOS.2737914&amp;id=1714789&amp;prevCtxUrl=https%3a%2f%2fwww.secop.gov.co%2fCO1Bu" xr:uid="{00000000-0004-0000-0000-00002F000000}"/>
    <hyperlink ref="V24" display="https://www.secop.gov.co/CO1ContractsManagement/Tendering/ProcurementContractEdit/View?docUniqueIdentifier=CO1.PCCNTR.3463749&amp;awardUniqueIdentifier=&amp;buyerDossierUniqueIdentifier=CO1.BDOS.2738195&amp;id=1715425&amp;prevCtxUrl=https%3a%2f%2fwww.secop.gov.co%2fCO1Bu" xr:uid="{00000000-0004-0000-0000-000030000000}"/>
    <hyperlink ref="V25" display="https://www.secop.gov.co/CO1ContractsManagement/Tendering/ProcurementContractEdit/View?docUniqueIdentifier=CO1.PCCNTR.3464629&amp;awardUniqueIdentifier=&amp;buyerDossierUniqueIdentifier=CO1.BDOS.2743426&amp;id=1716205&amp;prevCtxUrl=https%3a%2f%2fwww.secop.gov.co%2fCO1Bu" xr:uid="{00000000-0004-0000-0000-000031000000}"/>
    <hyperlink ref="V26" display="https://www.secop.gov.co/CO1ContractsManagement/Tendering/ProcurementContractEdit/View?docUniqueIdentifier=CO1.PCCNTR.3464670&amp;awardUniqueIdentifier=&amp;buyerDossierUniqueIdentifier=CO1.BDOS.2743637&amp;id=1716333&amp;prevCtxUrl=https%3a%2f%2fwww.secop.gov.co%2fCO1Bu" xr:uid="{00000000-0004-0000-0000-000032000000}"/>
    <hyperlink ref="V27" display="https://www.secop.gov.co/CO1ContractsManagement/Tendering/ProcurementContractEdit/View?docUniqueIdentifier=CO1.PCCNTR.3464795&amp;awardUniqueIdentifier=&amp;buyerDossierUniqueIdentifier=CO1.BDOS.2743772&amp;id=1716560&amp;prevCtxUrl=https%3a%2f%2fwww.secop.gov.co%2fCO1Bu" xr:uid="{00000000-0004-0000-0000-000033000000}"/>
    <hyperlink ref="V30" display="https://www.secop.gov.co/CO1ContractsManagement/Tendering/ProcurementContractEdit/View?docUniqueIdentifier=CO1.PCCNTR.3539574&amp;awardUniqueIdentifier=CO1.AWD.1233039&amp;buyerDossierUniqueIdentifier=CO1.BDOS.2468847&amp;id=1785864&amp;prevCtxUrl=https%3a%2f%2fwww.secop" xr:uid="{00000000-0004-0000-0000-000034000000}"/>
    <hyperlink ref="V31" display="https://www.secop.gov.co/CO1ContractsManagement/Tendering/ProcurementContractEdit/View?docUniqueIdentifier=CO1.PCCNTR.3539574&amp;awardUniqueIdentifier=CO1.AWD.1233039&amp;buyerDossierUniqueIdentifier=CO1.BDOS.2468847&amp;id=1785864&amp;prevCtxUrl=https%3a%2f%2fwww.secop" xr:uid="{00000000-0004-0000-0000-000035000000}"/>
    <hyperlink ref="V29" display="https://www.secop.gov.co/CO1ContractsManagement/Tendering/ProcurementContractEdit/View?docUniqueIdentifier=CO1.PCCNTR.3558016&amp;awardUniqueIdentifier=CO1.AWD.1234333&amp;buyerDossierUniqueIdentifier=CO1.BDOS.2469602&amp;id=1800938&amp;prevCtxUrl=https%3a%2f%2fwww.secop" xr:uid="{00000000-0004-0000-0000-000036000000}"/>
    <hyperlink ref="G30" r:id="rId27" xr:uid="{00000000-0004-0000-0000-000037000000}"/>
    <hyperlink ref="G31" r:id="rId28" xr:uid="{00000000-0004-0000-0000-000038000000}"/>
    <hyperlink ref="G29" r:id="rId29" xr:uid="{00000000-0004-0000-0000-000039000000}"/>
    <hyperlink ref="V34" r:id="rId30" xr:uid="{00000000-0004-0000-0000-00003A000000}"/>
    <hyperlink ref="V33" display="https://www.secop.gov.co/CO1ContractsManagement/Tendering/ProcurementContractEdit/View?docUniqueIdentifier=CO1.PCCNTR.3646907&amp;awardUniqueIdentifier=CO1.AWD.1278702&amp;buyerDossierUniqueIdentifier=CO1.BDOS.2828875&amp;id=1824973&amp;prevCtxUrl=https%3a%2f%2fwww.secop" xr:uid="{00000000-0004-0000-0000-00003B000000}"/>
    <hyperlink ref="G32" r:id="rId31" xr:uid="{00000000-0004-0000-0000-00003C000000}"/>
    <hyperlink ref="V32" display="https://www.secop.gov.co/CO1ContractsManagement/Tendering/ProcurementContractEdit/View?docUniqueIdentifier=CO1.PCCNTR.3600138&amp;awardUniqueIdentifier=CO1.AWD.1261708&amp;buyerDossierUniqueIdentifier=CO1.BDOS.2828642&amp;id=1813679&amp;prevCtxUrl=https%3a%2f%2fwww.secop" xr:uid="{00000000-0004-0000-0000-00003D000000}"/>
    <hyperlink ref="G34" r:id="rId32" xr:uid="{00000000-0004-0000-0000-00003E000000}"/>
    <hyperlink ref="G35" r:id="rId33" xr:uid="{00000000-0004-0000-0000-00003F000000}"/>
    <hyperlink ref="V35" r:id="rId34" xr:uid="{00000000-0004-0000-0000-000040000000}"/>
    <hyperlink ref="G36" r:id="rId35" xr:uid="{00000000-0004-0000-0000-000041000000}"/>
    <hyperlink ref="G37" r:id="rId36" xr:uid="{00000000-0004-0000-0000-000042000000}"/>
    <hyperlink ref="G38" r:id="rId37" xr:uid="{00000000-0004-0000-0000-000043000000}"/>
    <hyperlink ref="V36" display="https://www.secop.gov.co/CO1ContractsManagement/Tendering/ProcurementContractEdit/Update?ProfileName=CCE-15-Procedimiento_Publicidad_with_ProposalsPhase&amp;PPI=CO1.PPI.17845768&amp;DocUniqueName=ContratoDeCompra&amp;DocTypeName=NextWay.Entities.Marketplace.Tendering" xr:uid="{00000000-0004-0000-0000-000044000000}"/>
    <hyperlink ref="V38" display="https://www.secop.gov.co/CO1ContractsManagement/Tendering/ProcurementContractEdit/Update?ProfileName=CCE-15-Procedimiento_Publicidad_with_ProposalsPhase&amp;PPI=CO1.PPI.17845768&amp;DocUniqueName=ContratoDeCompra&amp;DocTypeName=NextWay.Entities.Marketplace.Tendering" xr:uid="{00000000-0004-0000-0000-000045000000}"/>
    <hyperlink ref="V37" display="https://www.secop.gov.co/CO1ContractsManagement/Tendering/ProcurementContractEdit/Update?ProfileName=CCE-15-Procedimiento_Publicidad_with_ProposalsPhase&amp;PPI=CO1.PPI.17845768&amp;DocUniqueName=ContratoDeCompra&amp;DocTypeName=NextWay.Entities.Marketplace.Tendering" xr:uid="{00000000-0004-0000-0000-000046000000}"/>
    <hyperlink ref="V39" r:id="rId38" display="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 xr:uid="{00000000-0004-0000-0000-000047000000}"/>
    <hyperlink ref="G40" r:id="rId39" xr:uid="{00000000-0004-0000-0000-000048000000}"/>
    <hyperlink ref="V40" r:id="rId40" xr:uid="{00000000-0004-0000-0000-000049000000}"/>
    <hyperlink ref="G41" r:id="rId41" xr:uid="{00000000-0004-0000-0000-00004A000000}"/>
    <hyperlink ref="V41" r:id="rId42" display="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 xr:uid="{00000000-0004-0000-0000-00004B000000}"/>
    <hyperlink ref="G47" r:id="rId43" xr:uid="{00000000-0004-0000-0000-00004C000000}"/>
    <hyperlink ref="V47" display="https://www.secop.gov.co/CO1Marketplace/Companies/CompanyConfiguration/Index?stepIdToLoad=43F28BEDCEDDCDEB644F2E489B7A4BC3&amp;prevCtxUrl=https%3a%2f%2fwww.secop.gov.co%3a443%2fCO1Marketplace%2fCompanies%2fCompanyConfiguration%2fIndex%3fstepIdToLoad%3d9D24CB5" xr:uid="{00000000-0004-0000-0000-00004D000000}"/>
    <hyperlink ref="G48" r:id="rId44" xr:uid="{00000000-0004-0000-0000-00004E000000}"/>
    <hyperlink ref="V48" display="https://www.secop.gov.co/CO1ContractsManagement/Tendering/ProcurementContractEdit/Update?ProfileName=CCE-10-Minima_Cuantia&amp;PPI=CO1.PPI.19672134&amp;DocUniqueName=ContratoDeCompra&amp;DocTypeName=NextWay.Entities.Marketplace.Tendering.ProcurementContract&amp;ProfileVe" xr:uid="{00000000-0004-0000-0000-00004F000000}"/>
    <hyperlink ref="G46" r:id="rId45" xr:uid="{00000000-0004-0000-0000-000050000000}"/>
    <hyperlink ref="G49" r:id="rId46" xr:uid="{00000000-0004-0000-0000-000051000000}"/>
  </hyperlinks>
  <pageMargins left="0.70866141732283472" right="0.70866141732283472" top="0.74803149606299213" bottom="0.74803149606299213" header="0.31496062992125984" footer="0.31496062992125984"/>
  <pageSetup paperSize="41" scale="28" orientation="landscape"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topLeftCell="D1" workbookViewId="0">
      <pane ySplit="2" topLeftCell="A20" activePane="bottomLeft" state="frozen"/>
      <selection pane="bottomLeft" activeCell="Q1" sqref="Q1:Q1048576"/>
    </sheetView>
  </sheetViews>
  <sheetFormatPr baseColWidth="10" defaultColWidth="11.5703125" defaultRowHeight="11.25" x14ac:dyDescent="0.15"/>
  <cols>
    <col min="1" max="1" width="12.140625" style="13" customWidth="1"/>
    <col min="2" max="2" width="17.7109375" style="13" hidden="1" customWidth="1"/>
    <col min="3" max="3" width="18.85546875" style="13" hidden="1" customWidth="1"/>
    <col min="4" max="4" width="16.7109375" style="13" customWidth="1"/>
    <col min="5" max="5" width="15.140625" style="13" hidden="1" customWidth="1"/>
    <col min="6" max="6" width="16.140625" style="13" hidden="1" customWidth="1"/>
    <col min="7" max="7" width="16.28515625" style="13" hidden="1" customWidth="1"/>
    <col min="8" max="8" width="63.42578125" style="13" hidden="1" customWidth="1"/>
    <col min="9" max="9" width="10.28515625" style="13" customWidth="1"/>
    <col min="10" max="11" width="12.7109375" style="13" customWidth="1"/>
    <col min="12" max="12" width="17.7109375" style="13" customWidth="1"/>
    <col min="13" max="13" width="12.7109375" style="13" customWidth="1"/>
    <col min="14" max="14" width="18.7109375" style="13" customWidth="1"/>
    <col min="15" max="17" width="14.85546875" style="13" customWidth="1"/>
    <col min="18" max="18" width="9.5703125" style="13" customWidth="1"/>
    <col min="19" max="19" width="18.42578125" style="13" customWidth="1"/>
    <col min="20" max="20" width="21.28515625" style="13" customWidth="1"/>
    <col min="21" max="21" width="14.85546875" style="13" customWidth="1"/>
    <col min="22" max="22" width="65.7109375" style="13" customWidth="1"/>
    <col min="23" max="24" width="14.85546875" style="13" customWidth="1"/>
    <col min="25" max="25" width="19.85546875" style="13" bestFit="1" customWidth="1"/>
    <col min="26" max="26" width="36.5703125" style="13" bestFit="1" customWidth="1"/>
    <col min="27" max="16384" width="11.5703125" style="13"/>
  </cols>
  <sheetData>
    <row r="1" spans="1:26" ht="45" x14ac:dyDescent="0.15">
      <c r="A1" s="1" t="s">
        <v>0</v>
      </c>
      <c r="B1" s="1" t="s">
        <v>78</v>
      </c>
      <c r="C1" s="1" t="s">
        <v>4</v>
      </c>
      <c r="D1" s="1" t="s">
        <v>1</v>
      </c>
      <c r="E1" s="1" t="s">
        <v>2</v>
      </c>
      <c r="F1" s="1" t="s">
        <v>79</v>
      </c>
      <c r="G1" s="1" t="s">
        <v>80</v>
      </c>
      <c r="H1" s="1" t="s">
        <v>3</v>
      </c>
      <c r="I1" s="1" t="s">
        <v>81</v>
      </c>
      <c r="J1" s="1" t="s">
        <v>82</v>
      </c>
      <c r="K1" s="1" t="s">
        <v>83</v>
      </c>
      <c r="L1" s="3" t="s">
        <v>178</v>
      </c>
      <c r="M1" s="3" t="s">
        <v>84</v>
      </c>
      <c r="N1" s="3" t="s">
        <v>85</v>
      </c>
      <c r="O1" s="3" t="s">
        <v>86</v>
      </c>
      <c r="P1" s="2" t="s">
        <v>87</v>
      </c>
      <c r="Q1" s="2" t="s">
        <v>513</v>
      </c>
      <c r="R1" s="2" t="s">
        <v>88</v>
      </c>
      <c r="S1" s="2" t="s">
        <v>89</v>
      </c>
      <c r="T1" s="2" t="s">
        <v>90</v>
      </c>
      <c r="U1" s="2" t="s">
        <v>91</v>
      </c>
      <c r="V1" s="2" t="s">
        <v>92</v>
      </c>
      <c r="W1" s="2" t="s">
        <v>93</v>
      </c>
      <c r="X1" s="2" t="s">
        <v>94</v>
      </c>
      <c r="Y1" s="2" t="s">
        <v>95</v>
      </c>
      <c r="Z1" s="2" t="s">
        <v>96</v>
      </c>
    </row>
    <row r="2" spans="1:26" hidden="1" x14ac:dyDescent="0.15">
      <c r="A2" s="30">
        <v>10112</v>
      </c>
      <c r="B2" s="30"/>
      <c r="C2" s="30"/>
      <c r="D2" s="31">
        <v>2016</v>
      </c>
      <c r="E2" s="32" t="s">
        <v>5</v>
      </c>
      <c r="F2" s="32"/>
      <c r="G2" s="32"/>
      <c r="H2" s="27"/>
      <c r="I2" s="27"/>
      <c r="J2" s="27"/>
      <c r="K2" s="27"/>
      <c r="L2" s="28"/>
      <c r="M2" s="28"/>
      <c r="N2" s="28"/>
      <c r="O2" s="28"/>
      <c r="P2" s="29"/>
      <c r="Q2" s="11">
        <v>44853</v>
      </c>
      <c r="R2" s="29"/>
      <c r="S2" s="29"/>
      <c r="T2" s="29"/>
      <c r="U2" s="29"/>
      <c r="V2" s="29"/>
      <c r="W2" s="29"/>
      <c r="X2" s="29"/>
      <c r="Y2" s="29"/>
      <c r="Z2" s="29"/>
    </row>
    <row r="3" spans="1:26" ht="140.44999999999999" customHeight="1" x14ac:dyDescent="0.15">
      <c r="A3" s="5" t="s">
        <v>6</v>
      </c>
      <c r="B3" s="5" t="s">
        <v>97</v>
      </c>
      <c r="C3" s="6" t="s">
        <v>98</v>
      </c>
      <c r="D3" s="7" t="s">
        <v>22</v>
      </c>
      <c r="E3" s="8">
        <v>1069899853</v>
      </c>
      <c r="F3" s="7" t="s">
        <v>102</v>
      </c>
      <c r="G3" s="14" t="s">
        <v>103</v>
      </c>
      <c r="H3" s="9" t="s">
        <v>23</v>
      </c>
      <c r="I3" s="9" t="s">
        <v>99</v>
      </c>
      <c r="J3" s="7">
        <v>22</v>
      </c>
      <c r="K3" s="7">
        <v>27</v>
      </c>
      <c r="L3" s="20">
        <v>24545400</v>
      </c>
      <c r="M3" s="20">
        <v>4090900</v>
      </c>
      <c r="N3" s="20">
        <v>24545400</v>
      </c>
      <c r="O3" s="10"/>
      <c r="P3" s="11">
        <v>44579</v>
      </c>
      <c r="Q3" s="11">
        <v>44853</v>
      </c>
      <c r="R3" s="11"/>
      <c r="S3" s="133">
        <v>12272700</v>
      </c>
      <c r="T3" s="133">
        <f>+S3+N3</f>
        <v>36818100</v>
      </c>
      <c r="U3" s="11"/>
      <c r="V3" s="34" t="s">
        <v>183</v>
      </c>
      <c r="W3" s="11"/>
      <c r="X3" s="11" t="s">
        <v>101</v>
      </c>
      <c r="Y3" s="41" t="s">
        <v>211</v>
      </c>
      <c r="Z3" s="11" t="s">
        <v>143</v>
      </c>
    </row>
    <row r="4" spans="1:26" ht="135" x14ac:dyDescent="0.15">
      <c r="A4" s="5" t="s">
        <v>7</v>
      </c>
      <c r="B4" s="5" t="s">
        <v>97</v>
      </c>
      <c r="C4" s="6" t="s">
        <v>98</v>
      </c>
      <c r="D4" s="7" t="s">
        <v>24</v>
      </c>
      <c r="E4" s="8">
        <v>80134073</v>
      </c>
      <c r="F4" s="7" t="s">
        <v>104</v>
      </c>
      <c r="G4" s="14" t="s">
        <v>105</v>
      </c>
      <c r="H4" s="9" t="s">
        <v>25</v>
      </c>
      <c r="I4" s="9" t="s">
        <v>99</v>
      </c>
      <c r="J4" s="7">
        <v>27</v>
      </c>
      <c r="K4" s="7">
        <v>28</v>
      </c>
      <c r="L4" s="20">
        <v>27000000</v>
      </c>
      <c r="M4" s="20">
        <v>4500000</v>
      </c>
      <c r="N4" s="20">
        <v>27000000</v>
      </c>
      <c r="O4" s="10"/>
      <c r="P4" s="11">
        <v>44580</v>
      </c>
      <c r="Q4" s="11">
        <v>44858</v>
      </c>
      <c r="R4" s="66"/>
      <c r="S4" s="133">
        <v>13500000</v>
      </c>
      <c r="T4" s="133">
        <f t="shared" ref="T4:T28" si="0">+S4+N4</f>
        <v>40500000</v>
      </c>
      <c r="U4" s="11"/>
      <c r="V4" s="34" t="s">
        <v>184</v>
      </c>
      <c r="W4" s="11"/>
      <c r="X4" s="11" t="s">
        <v>101</v>
      </c>
      <c r="Y4" s="37" t="s">
        <v>212</v>
      </c>
      <c r="Z4" s="11" t="s">
        <v>144</v>
      </c>
    </row>
    <row r="5" spans="1:26" ht="135" x14ac:dyDescent="0.15">
      <c r="A5" s="5" t="s">
        <v>8</v>
      </c>
      <c r="B5" s="5" t="s">
        <v>97</v>
      </c>
      <c r="C5" s="6" t="s">
        <v>98</v>
      </c>
      <c r="D5" s="7" t="s">
        <v>37</v>
      </c>
      <c r="E5" s="8">
        <v>35354704</v>
      </c>
      <c r="F5" s="7" t="s">
        <v>106</v>
      </c>
      <c r="G5" s="14" t="s">
        <v>107</v>
      </c>
      <c r="H5" s="9" t="s">
        <v>38</v>
      </c>
      <c r="I5" s="9" t="s">
        <v>99</v>
      </c>
      <c r="J5" s="7">
        <v>30</v>
      </c>
      <c r="K5" s="7">
        <v>29</v>
      </c>
      <c r="L5" s="20">
        <v>33000000</v>
      </c>
      <c r="M5" s="20">
        <v>5500000</v>
      </c>
      <c r="N5" s="20">
        <v>33000000</v>
      </c>
      <c r="O5" s="10"/>
      <c r="P5" s="11">
        <v>44581</v>
      </c>
      <c r="Q5" s="11">
        <v>44858</v>
      </c>
      <c r="R5" s="11"/>
      <c r="S5" s="133">
        <v>16500000</v>
      </c>
      <c r="T5" s="133">
        <f t="shared" si="0"/>
        <v>49500000</v>
      </c>
      <c r="U5" s="11"/>
      <c r="V5" s="34" t="s">
        <v>185</v>
      </c>
      <c r="W5" s="11"/>
      <c r="X5" s="11" t="s">
        <v>101</v>
      </c>
      <c r="Y5" s="11" t="s">
        <v>213</v>
      </c>
      <c r="Z5" s="11" t="s">
        <v>144</v>
      </c>
    </row>
    <row r="6" spans="1:26" ht="135" x14ac:dyDescent="0.15">
      <c r="A6" s="5" t="s">
        <v>9</v>
      </c>
      <c r="B6" s="5" t="s">
        <v>97</v>
      </c>
      <c r="C6" s="6" t="s">
        <v>98</v>
      </c>
      <c r="D6" s="7" t="s">
        <v>39</v>
      </c>
      <c r="E6" s="8">
        <v>55314089</v>
      </c>
      <c r="F6" s="7" t="s">
        <v>108</v>
      </c>
      <c r="G6" s="14" t="s">
        <v>109</v>
      </c>
      <c r="H6" s="9" t="s">
        <v>40</v>
      </c>
      <c r="I6" s="9" t="s">
        <v>99</v>
      </c>
      <c r="J6" s="7">
        <v>21</v>
      </c>
      <c r="K6" s="7">
        <v>30</v>
      </c>
      <c r="L6" s="20">
        <v>24545400</v>
      </c>
      <c r="M6" s="20">
        <v>4090900</v>
      </c>
      <c r="N6" s="20">
        <v>24545400</v>
      </c>
      <c r="O6" s="10"/>
      <c r="P6" s="11">
        <v>44581</v>
      </c>
      <c r="Q6" s="11">
        <v>44859</v>
      </c>
      <c r="R6" s="11"/>
      <c r="S6" s="133">
        <v>12272700</v>
      </c>
      <c r="T6" s="133">
        <f t="shared" si="0"/>
        <v>36818100</v>
      </c>
      <c r="U6" s="11"/>
      <c r="V6" s="34" t="s">
        <v>186</v>
      </c>
      <c r="W6" s="11"/>
      <c r="X6" s="11" t="s">
        <v>101</v>
      </c>
      <c r="Y6" s="11" t="s">
        <v>214</v>
      </c>
      <c r="Z6" s="11" t="s">
        <v>143</v>
      </c>
    </row>
    <row r="7" spans="1:26" ht="135" x14ac:dyDescent="0.15">
      <c r="A7" s="5" t="s">
        <v>10</v>
      </c>
      <c r="B7" s="5" t="s">
        <v>97</v>
      </c>
      <c r="C7" s="6" t="s">
        <v>98</v>
      </c>
      <c r="D7" s="7" t="s">
        <v>41</v>
      </c>
      <c r="E7" s="8">
        <v>1018419743</v>
      </c>
      <c r="F7" s="7" t="s">
        <v>110</v>
      </c>
      <c r="G7" s="14" t="s">
        <v>111</v>
      </c>
      <c r="H7" s="9" t="s">
        <v>42</v>
      </c>
      <c r="I7" s="9" t="s">
        <v>99</v>
      </c>
      <c r="J7" s="7">
        <v>24</v>
      </c>
      <c r="K7" s="7">
        <v>31</v>
      </c>
      <c r="L7" s="20">
        <v>27000000</v>
      </c>
      <c r="M7" s="20">
        <v>4500000</v>
      </c>
      <c r="N7" s="20">
        <v>27000000</v>
      </c>
      <c r="O7" s="10"/>
      <c r="P7" s="11">
        <v>44581</v>
      </c>
      <c r="Q7" s="11">
        <v>44876</v>
      </c>
      <c r="R7" s="11"/>
      <c r="S7" s="133">
        <v>13500000</v>
      </c>
      <c r="T7" s="133">
        <f t="shared" si="0"/>
        <v>40500000</v>
      </c>
      <c r="U7" s="11"/>
      <c r="V7" s="34" t="s">
        <v>187</v>
      </c>
      <c r="W7" s="11"/>
      <c r="X7" s="11" t="s">
        <v>101</v>
      </c>
      <c r="Y7" s="11" t="s">
        <v>215</v>
      </c>
      <c r="Z7" s="11" t="s">
        <v>144</v>
      </c>
    </row>
    <row r="8" spans="1:26" ht="213.75" x14ac:dyDescent="0.15">
      <c r="A8" s="5" t="s">
        <v>11</v>
      </c>
      <c r="B8" s="5" t="s">
        <v>97</v>
      </c>
      <c r="C8" s="6" t="s">
        <v>98</v>
      </c>
      <c r="D8" s="7" t="s">
        <v>43</v>
      </c>
      <c r="E8" s="8">
        <v>1020771465</v>
      </c>
      <c r="F8" s="7" t="s">
        <v>112</v>
      </c>
      <c r="G8" s="14" t="s">
        <v>113</v>
      </c>
      <c r="H8" s="9" t="s">
        <v>44</v>
      </c>
      <c r="I8" s="9" t="s">
        <v>99</v>
      </c>
      <c r="J8" s="7">
        <v>25</v>
      </c>
      <c r="K8" s="7">
        <v>35</v>
      </c>
      <c r="L8" s="20">
        <v>24000000</v>
      </c>
      <c r="M8" s="20">
        <v>4000000</v>
      </c>
      <c r="N8" s="20">
        <v>24000000</v>
      </c>
      <c r="O8" s="10"/>
      <c r="P8" s="11">
        <v>44581</v>
      </c>
      <c r="Q8" s="11">
        <v>44858</v>
      </c>
      <c r="R8" s="11"/>
      <c r="S8" s="133">
        <v>12000000</v>
      </c>
      <c r="T8" s="133">
        <f t="shared" si="0"/>
        <v>36000000</v>
      </c>
      <c r="U8" s="11"/>
      <c r="V8" s="34" t="s">
        <v>188</v>
      </c>
      <c r="W8" s="11"/>
      <c r="X8" s="11" t="s">
        <v>101</v>
      </c>
      <c r="Y8" s="11" t="s">
        <v>216</v>
      </c>
      <c r="Z8" s="11" t="s">
        <v>145</v>
      </c>
    </row>
    <row r="9" spans="1:26" ht="135" x14ac:dyDescent="0.15">
      <c r="A9" s="5" t="s">
        <v>12</v>
      </c>
      <c r="B9" s="5" t="s">
        <v>97</v>
      </c>
      <c r="C9" s="6" t="s">
        <v>98</v>
      </c>
      <c r="D9" s="7" t="s">
        <v>45</v>
      </c>
      <c r="E9" s="8">
        <v>79542427</v>
      </c>
      <c r="F9" s="7" t="s">
        <v>114</v>
      </c>
      <c r="G9" s="14" t="s">
        <v>115</v>
      </c>
      <c r="H9" s="9" t="s">
        <v>46</v>
      </c>
      <c r="I9" s="9" t="s">
        <v>99</v>
      </c>
      <c r="J9" s="7">
        <v>23</v>
      </c>
      <c r="K9" s="7">
        <v>33</v>
      </c>
      <c r="L9" s="20">
        <v>42000000</v>
      </c>
      <c r="M9" s="20">
        <v>7000000</v>
      </c>
      <c r="N9" s="20">
        <v>42000000</v>
      </c>
      <c r="O9" s="10"/>
      <c r="P9" s="11">
        <v>44581</v>
      </c>
      <c r="Q9" s="11">
        <v>44859</v>
      </c>
      <c r="R9" s="11"/>
      <c r="S9" s="133">
        <v>21000000</v>
      </c>
      <c r="T9" s="133">
        <f t="shared" si="0"/>
        <v>63000000</v>
      </c>
      <c r="U9" s="11"/>
      <c r="V9" s="34" t="s">
        <v>189</v>
      </c>
      <c r="W9" s="11"/>
      <c r="X9" s="11" t="s">
        <v>101</v>
      </c>
      <c r="Y9" s="11" t="s">
        <v>217</v>
      </c>
      <c r="Z9" s="11" t="s">
        <v>145</v>
      </c>
    </row>
    <row r="10" spans="1:26" ht="135" x14ac:dyDescent="0.15">
      <c r="A10" s="5" t="s">
        <v>13</v>
      </c>
      <c r="B10" s="5" t="s">
        <v>97</v>
      </c>
      <c r="C10" s="6" t="s">
        <v>98</v>
      </c>
      <c r="D10" s="7" t="s">
        <v>47</v>
      </c>
      <c r="E10" s="8">
        <v>80035300</v>
      </c>
      <c r="F10" s="7" t="s">
        <v>116</v>
      </c>
      <c r="G10" s="14" t="s">
        <v>117</v>
      </c>
      <c r="H10" s="9" t="s">
        <v>48</v>
      </c>
      <c r="I10" s="9" t="s">
        <v>99</v>
      </c>
      <c r="J10" s="7">
        <v>33</v>
      </c>
      <c r="K10" s="7">
        <v>34</v>
      </c>
      <c r="L10" s="20">
        <v>27615660</v>
      </c>
      <c r="M10" s="20">
        <v>4602610</v>
      </c>
      <c r="N10" s="20">
        <v>27615660</v>
      </c>
      <c r="O10" s="10"/>
      <c r="P10" s="11">
        <v>44582</v>
      </c>
      <c r="Q10" s="11">
        <v>44858</v>
      </c>
      <c r="R10" s="11"/>
      <c r="S10" s="133">
        <v>13807830</v>
      </c>
      <c r="T10" s="133">
        <f t="shared" si="0"/>
        <v>41423490</v>
      </c>
      <c r="U10" s="11"/>
      <c r="V10" s="34" t="s">
        <v>190</v>
      </c>
      <c r="W10" s="11"/>
      <c r="X10" s="11" t="s">
        <v>101</v>
      </c>
      <c r="Y10" s="11" t="s">
        <v>218</v>
      </c>
      <c r="Z10" s="11" t="s">
        <v>144</v>
      </c>
    </row>
    <row r="11" spans="1:26" ht="135" x14ac:dyDescent="0.15">
      <c r="A11" s="5" t="s">
        <v>14</v>
      </c>
      <c r="B11" s="5" t="s">
        <v>97</v>
      </c>
      <c r="C11" s="6" t="s">
        <v>98</v>
      </c>
      <c r="D11" s="7" t="s">
        <v>49</v>
      </c>
      <c r="E11" s="8">
        <v>1076662798</v>
      </c>
      <c r="F11" s="7" t="s">
        <v>118</v>
      </c>
      <c r="G11" s="14" t="s">
        <v>119</v>
      </c>
      <c r="H11" s="9" t="s">
        <v>50</v>
      </c>
      <c r="I11" s="9" t="s">
        <v>99</v>
      </c>
      <c r="J11" s="7">
        <v>32</v>
      </c>
      <c r="K11" s="7">
        <v>36</v>
      </c>
      <c r="L11" s="20">
        <v>19872000</v>
      </c>
      <c r="M11" s="20">
        <v>3312000</v>
      </c>
      <c r="N11" s="20">
        <v>19872000</v>
      </c>
      <c r="O11" s="10"/>
      <c r="P11" s="11">
        <v>44581</v>
      </c>
      <c r="Q11" s="11">
        <v>44858</v>
      </c>
      <c r="R11" s="11"/>
      <c r="S11" s="133">
        <v>9936000</v>
      </c>
      <c r="T11" s="133">
        <f t="shared" si="0"/>
        <v>29808000</v>
      </c>
      <c r="U11" s="11"/>
      <c r="V11" s="34" t="s">
        <v>191</v>
      </c>
      <c r="W11" s="11"/>
      <c r="X11" s="11" t="s">
        <v>101</v>
      </c>
      <c r="Y11" s="11" t="s">
        <v>219</v>
      </c>
      <c r="Z11" s="11" t="s">
        <v>145</v>
      </c>
    </row>
    <row r="12" spans="1:26" ht="135" x14ac:dyDescent="0.15">
      <c r="A12" s="5" t="s">
        <v>15</v>
      </c>
      <c r="B12" s="5" t="s">
        <v>97</v>
      </c>
      <c r="C12" s="6" t="s">
        <v>98</v>
      </c>
      <c r="D12" s="7" t="s">
        <v>51</v>
      </c>
      <c r="E12" s="8">
        <v>4216880</v>
      </c>
      <c r="F12" s="7" t="s">
        <v>120</v>
      </c>
      <c r="G12" s="14" t="s">
        <v>121</v>
      </c>
      <c r="H12" s="9" t="s">
        <v>52</v>
      </c>
      <c r="I12" s="9" t="s">
        <v>99</v>
      </c>
      <c r="J12" s="7">
        <v>26</v>
      </c>
      <c r="K12" s="7">
        <v>37</v>
      </c>
      <c r="L12" s="20">
        <v>30000000</v>
      </c>
      <c r="M12" s="20">
        <v>5000000</v>
      </c>
      <c r="N12" s="20">
        <v>30000000</v>
      </c>
      <c r="O12" s="10"/>
      <c r="P12" s="11">
        <v>44581</v>
      </c>
      <c r="Q12" s="11">
        <v>44873</v>
      </c>
      <c r="R12" s="11"/>
      <c r="S12" s="133">
        <v>15000000</v>
      </c>
      <c r="T12" s="133">
        <f t="shared" si="0"/>
        <v>45000000</v>
      </c>
      <c r="U12" s="11"/>
      <c r="V12" s="34" t="s">
        <v>192</v>
      </c>
      <c r="W12" s="11"/>
      <c r="X12" s="11" t="s">
        <v>101</v>
      </c>
      <c r="Y12" s="11" t="s">
        <v>220</v>
      </c>
      <c r="Z12" s="11" t="s">
        <v>145</v>
      </c>
    </row>
    <row r="13" spans="1:26" ht="165" x14ac:dyDescent="0.15">
      <c r="A13" s="5" t="s">
        <v>16</v>
      </c>
      <c r="B13" s="5" t="s">
        <v>97</v>
      </c>
      <c r="C13" s="6" t="s">
        <v>98</v>
      </c>
      <c r="D13" s="128" t="s">
        <v>146</v>
      </c>
      <c r="E13" s="8"/>
      <c r="F13" s="7" t="s">
        <v>161</v>
      </c>
      <c r="G13" s="4" t="s">
        <v>162</v>
      </c>
      <c r="H13" s="9" t="s">
        <v>147</v>
      </c>
      <c r="I13" s="9" t="s">
        <v>99</v>
      </c>
      <c r="J13" s="7">
        <v>35</v>
      </c>
      <c r="K13" s="7">
        <v>40</v>
      </c>
      <c r="L13" s="20">
        <v>8356656</v>
      </c>
      <c r="M13" s="20">
        <v>1392776</v>
      </c>
      <c r="N13" s="20">
        <v>8356656</v>
      </c>
      <c r="O13" s="10"/>
      <c r="P13" s="11">
        <v>44583</v>
      </c>
      <c r="Q13" s="11">
        <v>44922</v>
      </c>
      <c r="R13" s="11"/>
      <c r="S13" s="133">
        <v>0</v>
      </c>
      <c r="T13" s="133">
        <f t="shared" si="0"/>
        <v>8356656</v>
      </c>
      <c r="U13" s="11"/>
      <c r="V13" s="34" t="s">
        <v>193</v>
      </c>
      <c r="W13" s="11"/>
      <c r="X13" s="11" t="s">
        <v>101</v>
      </c>
      <c r="Y13" s="11" t="s">
        <v>221</v>
      </c>
      <c r="Z13" s="11" t="s">
        <v>157</v>
      </c>
    </row>
    <row r="14" spans="1:26" ht="135" x14ac:dyDescent="0.15">
      <c r="A14" s="5" t="s">
        <v>17</v>
      </c>
      <c r="B14" s="5" t="s">
        <v>97</v>
      </c>
      <c r="C14" s="6" t="s">
        <v>98</v>
      </c>
      <c r="D14" s="128" t="s">
        <v>150</v>
      </c>
      <c r="E14" s="8">
        <v>900296670</v>
      </c>
      <c r="F14" s="7" t="s">
        <v>163</v>
      </c>
      <c r="G14" s="4" t="s">
        <v>164</v>
      </c>
      <c r="H14" s="9" t="s">
        <v>149</v>
      </c>
      <c r="I14" s="9" t="s">
        <v>99</v>
      </c>
      <c r="J14" s="7">
        <v>50</v>
      </c>
      <c r="K14" s="7">
        <v>38</v>
      </c>
      <c r="L14" s="20">
        <v>29000000</v>
      </c>
      <c r="M14" s="20"/>
      <c r="N14" s="20">
        <v>29000000</v>
      </c>
      <c r="O14" s="10"/>
      <c r="P14" s="21">
        <v>44583</v>
      </c>
      <c r="Q14" s="11">
        <v>44859</v>
      </c>
      <c r="R14" s="11"/>
      <c r="S14" s="133">
        <v>0</v>
      </c>
      <c r="T14" s="133">
        <f t="shared" si="0"/>
        <v>29000000</v>
      </c>
      <c r="U14" s="11"/>
      <c r="V14" s="34" t="s">
        <v>194</v>
      </c>
      <c r="W14" s="11"/>
      <c r="X14" s="11" t="s">
        <v>101</v>
      </c>
      <c r="Y14" s="11" t="s">
        <v>222</v>
      </c>
      <c r="Z14" s="11" t="s">
        <v>148</v>
      </c>
    </row>
    <row r="15" spans="1:26" ht="135" x14ac:dyDescent="0.15">
      <c r="A15" s="5" t="s">
        <v>18</v>
      </c>
      <c r="B15" s="5" t="s">
        <v>97</v>
      </c>
      <c r="C15" s="6" t="s">
        <v>98</v>
      </c>
      <c r="D15" s="7" t="s">
        <v>53</v>
      </c>
      <c r="E15" s="8">
        <v>1073151766</v>
      </c>
      <c r="F15" s="7" t="s">
        <v>122</v>
      </c>
      <c r="G15" s="14" t="s">
        <v>123</v>
      </c>
      <c r="H15" s="9" t="s">
        <v>54</v>
      </c>
      <c r="I15" s="9" t="s">
        <v>99</v>
      </c>
      <c r="J15" s="7">
        <v>55</v>
      </c>
      <c r="K15" s="7">
        <v>39</v>
      </c>
      <c r="L15" s="20">
        <v>19792584</v>
      </c>
      <c r="M15" s="20">
        <v>3298764</v>
      </c>
      <c r="N15" s="20">
        <v>19792584</v>
      </c>
      <c r="O15" s="10"/>
      <c r="P15" s="11">
        <v>44586</v>
      </c>
      <c r="Q15" s="11">
        <v>44859</v>
      </c>
      <c r="R15" s="11"/>
      <c r="S15" s="133">
        <v>9896292</v>
      </c>
      <c r="T15" s="133">
        <f t="shared" si="0"/>
        <v>29688876</v>
      </c>
      <c r="U15" s="11"/>
      <c r="V15" s="34" t="s">
        <v>195</v>
      </c>
      <c r="W15" s="11"/>
      <c r="X15" s="11" t="s">
        <v>101</v>
      </c>
      <c r="Y15" s="11" t="s">
        <v>223</v>
      </c>
      <c r="Z15" s="11" t="s">
        <v>148</v>
      </c>
    </row>
    <row r="16" spans="1:26" ht="135" x14ac:dyDescent="0.15">
      <c r="A16" s="5" t="s">
        <v>19</v>
      </c>
      <c r="B16" s="5" t="s">
        <v>97</v>
      </c>
      <c r="C16" s="6" t="s">
        <v>98</v>
      </c>
      <c r="D16" s="7" t="s">
        <v>55</v>
      </c>
      <c r="E16" s="8">
        <v>52226199</v>
      </c>
      <c r="F16" s="7" t="s">
        <v>124</v>
      </c>
      <c r="G16" s="14" t="s">
        <v>125</v>
      </c>
      <c r="H16" s="9" t="s">
        <v>56</v>
      </c>
      <c r="I16" s="9" t="s">
        <v>99</v>
      </c>
      <c r="J16" s="7">
        <v>53</v>
      </c>
      <c r="K16" s="7">
        <v>41</v>
      </c>
      <c r="L16" s="20">
        <v>36000000</v>
      </c>
      <c r="M16" s="20">
        <v>6000000</v>
      </c>
      <c r="N16" s="20">
        <v>36000000</v>
      </c>
      <c r="O16" s="10"/>
      <c r="P16" s="11">
        <v>44585</v>
      </c>
      <c r="Q16" s="11">
        <v>44772</v>
      </c>
      <c r="R16" s="11"/>
      <c r="S16" s="133">
        <v>18000000</v>
      </c>
      <c r="T16" s="133">
        <f t="shared" si="0"/>
        <v>54000000</v>
      </c>
      <c r="U16" s="11"/>
      <c r="V16" s="34" t="s">
        <v>196</v>
      </c>
      <c r="W16" s="11"/>
      <c r="X16" s="11" t="s">
        <v>101</v>
      </c>
      <c r="Y16" s="38" t="s">
        <v>224</v>
      </c>
      <c r="Z16" s="11" t="s">
        <v>148</v>
      </c>
    </row>
    <row r="17" spans="1:26" ht="135" x14ac:dyDescent="0.15">
      <c r="A17" s="5" t="s">
        <v>20</v>
      </c>
      <c r="B17" s="5" t="s">
        <v>97</v>
      </c>
      <c r="C17" s="6" t="s">
        <v>491</v>
      </c>
      <c r="D17" s="130" t="s">
        <v>151</v>
      </c>
      <c r="E17" s="8">
        <v>10737204791</v>
      </c>
      <c r="F17" s="7" t="s">
        <v>165</v>
      </c>
      <c r="G17" s="4" t="s">
        <v>166</v>
      </c>
      <c r="H17" s="9" t="s">
        <v>152</v>
      </c>
      <c r="I17" s="9" t="s">
        <v>99</v>
      </c>
      <c r="J17" s="7">
        <v>51</v>
      </c>
      <c r="K17" s="7">
        <v>42</v>
      </c>
      <c r="L17" s="20">
        <v>12330000</v>
      </c>
      <c r="M17" s="20">
        <v>2055000</v>
      </c>
      <c r="N17" s="20">
        <v>12330000</v>
      </c>
      <c r="O17" s="10"/>
      <c r="P17" s="11">
        <v>44585</v>
      </c>
      <c r="Q17" s="11">
        <v>44859</v>
      </c>
      <c r="R17" s="11"/>
      <c r="S17" s="133">
        <v>0</v>
      </c>
      <c r="T17" s="133">
        <f t="shared" si="0"/>
        <v>12330000</v>
      </c>
      <c r="U17" s="11"/>
      <c r="V17" s="34" t="s">
        <v>197</v>
      </c>
      <c r="W17" s="11"/>
      <c r="X17" s="11" t="s">
        <v>101</v>
      </c>
      <c r="Y17" s="11" t="s">
        <v>225</v>
      </c>
      <c r="Z17" s="11" t="s">
        <v>143</v>
      </c>
    </row>
    <row r="18" spans="1:26" ht="135" x14ac:dyDescent="0.15">
      <c r="A18" s="5" t="s">
        <v>21</v>
      </c>
      <c r="B18" s="5" t="s">
        <v>97</v>
      </c>
      <c r="C18" s="6" t="s">
        <v>98</v>
      </c>
      <c r="D18" s="7" t="s">
        <v>57</v>
      </c>
      <c r="E18" s="8">
        <v>1072193992</v>
      </c>
      <c r="F18" s="7" t="s">
        <v>126</v>
      </c>
      <c r="G18" s="14" t="s">
        <v>127</v>
      </c>
      <c r="H18" s="9" t="s">
        <v>58</v>
      </c>
      <c r="I18" s="9" t="s">
        <v>99</v>
      </c>
      <c r="J18" s="7">
        <v>54</v>
      </c>
      <c r="K18" s="7">
        <v>43</v>
      </c>
      <c r="L18" s="20">
        <v>21000000</v>
      </c>
      <c r="M18" s="20">
        <v>3500000</v>
      </c>
      <c r="N18" s="20">
        <v>21000000</v>
      </c>
      <c r="O18" s="10"/>
      <c r="P18" s="11">
        <v>44581</v>
      </c>
      <c r="Q18" s="11">
        <v>44861</v>
      </c>
      <c r="R18" s="11"/>
      <c r="S18" s="133">
        <v>10500000</v>
      </c>
      <c r="T18" s="133">
        <f t="shared" si="0"/>
        <v>31500000</v>
      </c>
      <c r="U18" s="11"/>
      <c r="V18" s="34" t="s">
        <v>198</v>
      </c>
      <c r="W18" s="11"/>
      <c r="X18" s="11" t="s">
        <v>101</v>
      </c>
      <c r="Y18" s="11" t="s">
        <v>226</v>
      </c>
      <c r="Z18" s="11" t="s">
        <v>143</v>
      </c>
    </row>
    <row r="19" spans="1:26" ht="135" x14ac:dyDescent="0.25">
      <c r="A19" s="5" t="s">
        <v>26</v>
      </c>
      <c r="B19" s="5" t="s">
        <v>97</v>
      </c>
      <c r="C19" s="6" t="s">
        <v>98</v>
      </c>
      <c r="D19" s="15" t="s">
        <v>154</v>
      </c>
      <c r="E19" s="22">
        <v>52665176</v>
      </c>
      <c r="F19" s="15" t="s">
        <v>167</v>
      </c>
      <c r="G19" s="25" t="s">
        <v>168</v>
      </c>
      <c r="H19" s="9" t="s">
        <v>155</v>
      </c>
      <c r="I19" s="22" t="s">
        <v>99</v>
      </c>
      <c r="J19" s="23">
        <v>31</v>
      </c>
      <c r="K19" s="23">
        <v>45</v>
      </c>
      <c r="L19" s="24">
        <v>33000000</v>
      </c>
      <c r="M19" s="24">
        <v>5500000</v>
      </c>
      <c r="N19" s="24">
        <v>33000000</v>
      </c>
      <c r="O19" s="16"/>
      <c r="P19" s="11">
        <v>44586</v>
      </c>
      <c r="Q19" s="11">
        <v>44760</v>
      </c>
      <c r="R19" s="16"/>
      <c r="S19" s="133">
        <v>16500000</v>
      </c>
      <c r="T19" s="133">
        <f t="shared" si="0"/>
        <v>49500000</v>
      </c>
      <c r="U19" s="16"/>
      <c r="V19" s="35" t="s">
        <v>199</v>
      </c>
      <c r="W19" s="16"/>
      <c r="X19" s="11" t="s">
        <v>101</v>
      </c>
      <c r="Y19" s="23" t="s">
        <v>227</v>
      </c>
      <c r="Z19" s="11" t="s">
        <v>153</v>
      </c>
    </row>
    <row r="20" spans="1:26" ht="135" x14ac:dyDescent="0.15">
      <c r="A20" s="5" t="s">
        <v>27</v>
      </c>
      <c r="B20" s="5" t="s">
        <v>97</v>
      </c>
      <c r="C20" s="6" t="s">
        <v>98</v>
      </c>
      <c r="D20" s="131" t="s">
        <v>59</v>
      </c>
      <c r="E20" s="8">
        <v>11222548</v>
      </c>
      <c r="F20" s="7" t="s">
        <v>128</v>
      </c>
      <c r="G20" s="14" t="s">
        <v>129</v>
      </c>
      <c r="H20" s="9" t="s">
        <v>60</v>
      </c>
      <c r="I20" s="9" t="s">
        <v>99</v>
      </c>
      <c r="J20" s="7">
        <v>60</v>
      </c>
      <c r="K20" s="7">
        <v>46</v>
      </c>
      <c r="L20" s="20">
        <v>18209892</v>
      </c>
      <c r="M20" s="20">
        <v>3034982</v>
      </c>
      <c r="N20" s="20">
        <v>18209892</v>
      </c>
      <c r="O20" s="10"/>
      <c r="P20" s="17">
        <v>44587</v>
      </c>
      <c r="Q20" s="11">
        <v>44859</v>
      </c>
      <c r="R20" s="17"/>
      <c r="S20" s="133">
        <v>9104946</v>
      </c>
      <c r="T20" s="133">
        <f t="shared" si="0"/>
        <v>27314838</v>
      </c>
      <c r="U20" s="17"/>
      <c r="V20" s="36" t="s">
        <v>200</v>
      </c>
      <c r="W20" s="17"/>
      <c r="X20" s="11" t="s">
        <v>101</v>
      </c>
      <c r="Y20" s="17" t="s">
        <v>228</v>
      </c>
      <c r="Z20" s="18" t="s">
        <v>148</v>
      </c>
    </row>
    <row r="21" spans="1:26" ht="135" x14ac:dyDescent="0.15">
      <c r="A21" s="5" t="s">
        <v>28</v>
      </c>
      <c r="B21" s="5" t="s">
        <v>97</v>
      </c>
      <c r="C21" s="6" t="s">
        <v>98</v>
      </c>
      <c r="D21" s="15" t="s">
        <v>61</v>
      </c>
      <c r="E21" s="8">
        <v>79506334</v>
      </c>
      <c r="F21" s="7" t="s">
        <v>130</v>
      </c>
      <c r="G21" s="14" t="s">
        <v>131</v>
      </c>
      <c r="H21" s="12" t="s">
        <v>62</v>
      </c>
      <c r="I21" s="12" t="s">
        <v>99</v>
      </c>
      <c r="J21" s="15">
        <v>57</v>
      </c>
      <c r="K21" s="15">
        <v>47</v>
      </c>
      <c r="L21" s="20">
        <v>31800000</v>
      </c>
      <c r="M21" s="20">
        <v>5300000</v>
      </c>
      <c r="N21" s="20">
        <v>31800000</v>
      </c>
      <c r="O21" s="10"/>
      <c r="P21" s="17">
        <v>44586</v>
      </c>
      <c r="Q21" s="11">
        <v>44772</v>
      </c>
      <c r="R21" s="17"/>
      <c r="S21" s="133">
        <v>15900000</v>
      </c>
      <c r="T21" s="133">
        <f t="shared" si="0"/>
        <v>47700000</v>
      </c>
      <c r="U21" s="17"/>
      <c r="V21" s="36" t="s">
        <v>201</v>
      </c>
      <c r="W21" s="17"/>
      <c r="X21" s="11" t="s">
        <v>101</v>
      </c>
      <c r="Y21" s="17" t="s">
        <v>229</v>
      </c>
      <c r="Z21" s="18" t="s">
        <v>156</v>
      </c>
    </row>
    <row r="22" spans="1:26" ht="135" x14ac:dyDescent="0.15">
      <c r="A22" s="5" t="s">
        <v>29</v>
      </c>
      <c r="B22" s="5" t="s">
        <v>97</v>
      </c>
      <c r="C22" s="6" t="s">
        <v>98</v>
      </c>
      <c r="D22" s="131" t="s">
        <v>63</v>
      </c>
      <c r="E22" s="8">
        <v>52666897</v>
      </c>
      <c r="F22" s="7" t="s">
        <v>169</v>
      </c>
      <c r="G22" s="4" t="s">
        <v>170</v>
      </c>
      <c r="H22" s="9" t="s">
        <v>64</v>
      </c>
      <c r="I22" s="9" t="s">
        <v>99</v>
      </c>
      <c r="J22" s="7">
        <v>34</v>
      </c>
      <c r="K22" s="7">
        <v>48</v>
      </c>
      <c r="L22" s="20">
        <v>23473800</v>
      </c>
      <c r="M22" s="20">
        <v>3912300</v>
      </c>
      <c r="N22" s="20">
        <v>23473800</v>
      </c>
      <c r="O22" s="10"/>
      <c r="P22" s="17">
        <v>44586</v>
      </c>
      <c r="Q22" s="11">
        <v>44883</v>
      </c>
      <c r="R22" s="17"/>
      <c r="S22" s="133">
        <v>0</v>
      </c>
      <c r="T22" s="133">
        <f t="shared" si="0"/>
        <v>23473800</v>
      </c>
      <c r="U22" s="17"/>
      <c r="V22" s="36" t="s">
        <v>202</v>
      </c>
      <c r="W22" s="17"/>
      <c r="X22" s="11" t="s">
        <v>101</v>
      </c>
      <c r="Y22" s="17" t="s">
        <v>230</v>
      </c>
      <c r="Z22" s="18" t="s">
        <v>157</v>
      </c>
    </row>
    <row r="23" spans="1:26" ht="135" x14ac:dyDescent="0.15">
      <c r="A23" s="5" t="s">
        <v>30</v>
      </c>
      <c r="B23" s="5" t="s">
        <v>97</v>
      </c>
      <c r="C23" s="132" t="s">
        <v>491</v>
      </c>
      <c r="D23" s="15" t="s">
        <v>65</v>
      </c>
      <c r="E23" s="8">
        <v>1073233793</v>
      </c>
      <c r="F23" s="7" t="s">
        <v>132</v>
      </c>
      <c r="G23" s="14" t="s">
        <v>133</v>
      </c>
      <c r="H23" s="9" t="s">
        <v>66</v>
      </c>
      <c r="I23" s="9" t="s">
        <v>99</v>
      </c>
      <c r="J23" s="7">
        <v>59</v>
      </c>
      <c r="K23" s="7">
        <v>49</v>
      </c>
      <c r="L23" s="20">
        <v>12300000</v>
      </c>
      <c r="M23" s="20">
        <v>2050000</v>
      </c>
      <c r="N23" s="20">
        <v>12300000</v>
      </c>
      <c r="O23" s="10"/>
      <c r="P23" s="17">
        <v>44586</v>
      </c>
      <c r="Q23" s="11">
        <v>44863</v>
      </c>
      <c r="R23" s="17"/>
      <c r="S23" s="133">
        <v>6165000</v>
      </c>
      <c r="T23" s="133">
        <f t="shared" si="0"/>
        <v>18465000</v>
      </c>
      <c r="U23" s="17"/>
      <c r="V23" s="36" t="s">
        <v>203</v>
      </c>
      <c r="W23" s="17"/>
      <c r="X23" s="11" t="s">
        <v>101</v>
      </c>
      <c r="Y23" s="17" t="s">
        <v>231</v>
      </c>
      <c r="Z23" s="18" t="s">
        <v>148</v>
      </c>
    </row>
    <row r="24" spans="1:26" ht="135" x14ac:dyDescent="0.15">
      <c r="A24" s="5" t="s">
        <v>31</v>
      </c>
      <c r="B24" s="5" t="s">
        <v>97</v>
      </c>
      <c r="C24" s="6" t="s">
        <v>98</v>
      </c>
      <c r="D24" s="15" t="s">
        <v>67</v>
      </c>
      <c r="E24" s="8">
        <v>1002394030</v>
      </c>
      <c r="F24" s="7" t="s">
        <v>171</v>
      </c>
      <c r="G24" s="4" t="s">
        <v>172</v>
      </c>
      <c r="H24" s="12" t="s">
        <v>160</v>
      </c>
      <c r="I24" s="15" t="s">
        <v>99</v>
      </c>
      <c r="J24" s="15">
        <v>49</v>
      </c>
      <c r="K24" s="15">
        <v>50</v>
      </c>
      <c r="L24" s="20">
        <v>19200000</v>
      </c>
      <c r="M24" s="20">
        <v>3200000</v>
      </c>
      <c r="N24" s="20">
        <v>19200000</v>
      </c>
      <c r="O24" s="10"/>
      <c r="P24" s="17">
        <v>44586</v>
      </c>
      <c r="Q24" s="11">
        <v>44926</v>
      </c>
      <c r="R24" s="17"/>
      <c r="S24" s="133">
        <v>9600000</v>
      </c>
      <c r="T24" s="133">
        <f t="shared" si="0"/>
        <v>28800000</v>
      </c>
      <c r="U24" s="17"/>
      <c r="V24" s="36" t="s">
        <v>204</v>
      </c>
      <c r="W24" s="17"/>
      <c r="X24" s="11" t="s">
        <v>101</v>
      </c>
      <c r="Y24" s="17" t="s">
        <v>232</v>
      </c>
      <c r="Z24" s="18" t="s">
        <v>148</v>
      </c>
    </row>
    <row r="25" spans="1:26" ht="135" x14ac:dyDescent="0.15">
      <c r="A25" s="5" t="s">
        <v>32</v>
      </c>
      <c r="B25" s="5" t="s">
        <v>97</v>
      </c>
      <c r="C25" s="6" t="s">
        <v>98</v>
      </c>
      <c r="D25" s="129" t="s">
        <v>68</v>
      </c>
      <c r="E25" s="8">
        <v>900096259</v>
      </c>
      <c r="F25" s="7" t="s">
        <v>134</v>
      </c>
      <c r="G25" s="14" t="s">
        <v>135</v>
      </c>
      <c r="H25" s="9" t="s">
        <v>69</v>
      </c>
      <c r="I25" s="9" t="s">
        <v>100</v>
      </c>
      <c r="J25" s="7">
        <v>61</v>
      </c>
      <c r="K25" s="7">
        <v>51</v>
      </c>
      <c r="L25" s="20">
        <v>62000000</v>
      </c>
      <c r="M25" s="20">
        <v>5636364</v>
      </c>
      <c r="N25" s="20">
        <v>62000000</v>
      </c>
      <c r="O25" s="10"/>
      <c r="P25" s="17">
        <v>44586</v>
      </c>
      <c r="Q25" s="11">
        <v>44864</v>
      </c>
      <c r="R25" s="17"/>
      <c r="S25" s="133">
        <v>0</v>
      </c>
      <c r="T25" s="133">
        <f t="shared" si="0"/>
        <v>62000000</v>
      </c>
      <c r="U25" s="17"/>
      <c r="V25" s="36" t="s">
        <v>205</v>
      </c>
      <c r="W25" s="17"/>
      <c r="X25" s="11" t="s">
        <v>101</v>
      </c>
      <c r="Y25" s="17" t="s">
        <v>233</v>
      </c>
      <c r="Z25" s="26" t="s">
        <v>158</v>
      </c>
    </row>
    <row r="26" spans="1:26" ht="135" x14ac:dyDescent="0.15">
      <c r="A26" s="5" t="s">
        <v>33</v>
      </c>
      <c r="B26" s="5" t="s">
        <v>97</v>
      </c>
      <c r="C26" s="132" t="s">
        <v>491</v>
      </c>
      <c r="D26" s="15" t="s">
        <v>70</v>
      </c>
      <c r="E26" s="8">
        <v>1003587819</v>
      </c>
      <c r="F26" s="7" t="s">
        <v>136</v>
      </c>
      <c r="G26" s="14" t="s">
        <v>137</v>
      </c>
      <c r="H26" s="9" t="s">
        <v>71</v>
      </c>
      <c r="I26" s="9" t="s">
        <v>99</v>
      </c>
      <c r="J26" s="7">
        <v>58</v>
      </c>
      <c r="K26" s="7">
        <v>52</v>
      </c>
      <c r="L26" s="20">
        <v>12330000</v>
      </c>
      <c r="M26" s="20">
        <v>2055000</v>
      </c>
      <c r="N26" s="20">
        <v>12330000</v>
      </c>
      <c r="O26" s="10"/>
      <c r="P26" s="17">
        <v>44586</v>
      </c>
      <c r="Q26" s="11">
        <v>44866</v>
      </c>
      <c r="R26" s="17"/>
      <c r="S26" s="133">
        <v>6165000</v>
      </c>
      <c r="T26" s="133">
        <f t="shared" si="0"/>
        <v>18495000</v>
      </c>
      <c r="U26" s="17"/>
      <c r="V26" s="36" t="s">
        <v>206</v>
      </c>
      <c r="W26" s="17"/>
      <c r="X26" s="11" t="s">
        <v>101</v>
      </c>
      <c r="Y26" s="17" t="s">
        <v>234</v>
      </c>
      <c r="Z26" s="26" t="s">
        <v>148</v>
      </c>
    </row>
    <row r="27" spans="1:26" ht="135" x14ac:dyDescent="0.15">
      <c r="A27" s="5" t="s">
        <v>34</v>
      </c>
      <c r="B27" s="5" t="s">
        <v>97</v>
      </c>
      <c r="C27" s="132" t="s">
        <v>491</v>
      </c>
      <c r="D27" s="15" t="s">
        <v>76</v>
      </c>
      <c r="E27" s="8">
        <v>1072702778</v>
      </c>
      <c r="F27" s="7" t="s">
        <v>138</v>
      </c>
      <c r="G27" s="14" t="s">
        <v>139</v>
      </c>
      <c r="H27" s="9" t="s">
        <v>77</v>
      </c>
      <c r="I27" s="9" t="s">
        <v>99</v>
      </c>
      <c r="J27" s="7">
        <v>59</v>
      </c>
      <c r="K27" s="7">
        <v>54</v>
      </c>
      <c r="L27" s="20">
        <v>12330000</v>
      </c>
      <c r="M27" s="20">
        <v>2055000</v>
      </c>
      <c r="N27" s="20">
        <v>12330000</v>
      </c>
      <c r="O27" s="10"/>
      <c r="P27" s="17">
        <v>44586</v>
      </c>
      <c r="Q27" s="11">
        <v>44864</v>
      </c>
      <c r="R27" s="17"/>
      <c r="S27" s="133">
        <v>6165000</v>
      </c>
      <c r="T27" s="133">
        <f t="shared" si="0"/>
        <v>18495000</v>
      </c>
      <c r="U27" s="17"/>
      <c r="V27" s="36" t="s">
        <v>207</v>
      </c>
      <c r="W27" s="17"/>
      <c r="X27" s="11" t="s">
        <v>101</v>
      </c>
      <c r="Y27" s="17" t="s">
        <v>235</v>
      </c>
      <c r="Z27" s="18" t="s">
        <v>159</v>
      </c>
    </row>
    <row r="28" spans="1:26" ht="135" x14ac:dyDescent="0.15">
      <c r="A28" s="5" t="s">
        <v>35</v>
      </c>
      <c r="B28" s="5" t="s">
        <v>97</v>
      </c>
      <c r="C28" s="6" t="s">
        <v>98</v>
      </c>
      <c r="D28" s="15" t="s">
        <v>72</v>
      </c>
      <c r="E28" s="8">
        <v>1075662622</v>
      </c>
      <c r="F28" s="7" t="s">
        <v>140</v>
      </c>
      <c r="G28" s="14" t="s">
        <v>141</v>
      </c>
      <c r="H28" s="9" t="s">
        <v>73</v>
      </c>
      <c r="I28" s="9" t="s">
        <v>99</v>
      </c>
      <c r="J28" s="7">
        <v>64</v>
      </c>
      <c r="K28" s="7">
        <v>53</v>
      </c>
      <c r="L28" s="20">
        <v>27000000</v>
      </c>
      <c r="M28" s="20">
        <v>4500000</v>
      </c>
      <c r="N28" s="20">
        <v>27000000</v>
      </c>
      <c r="O28" s="10"/>
      <c r="P28" s="17">
        <v>44586</v>
      </c>
      <c r="Q28" s="11">
        <v>44926</v>
      </c>
      <c r="R28" s="17"/>
      <c r="S28" s="133">
        <v>13500000</v>
      </c>
      <c r="T28" s="133">
        <f t="shared" si="0"/>
        <v>40500000</v>
      </c>
      <c r="U28" s="17"/>
      <c r="V28" s="36" t="s">
        <v>208</v>
      </c>
      <c r="W28" s="17"/>
      <c r="X28" s="11" t="s">
        <v>101</v>
      </c>
      <c r="Y28" s="17" t="s">
        <v>236</v>
      </c>
      <c r="Z28" s="18" t="s">
        <v>173</v>
      </c>
    </row>
    <row r="29" spans="1:26" ht="90" x14ac:dyDescent="0.15">
      <c r="A29" s="23">
        <v>46</v>
      </c>
      <c r="B29" s="23" t="s">
        <v>97</v>
      </c>
      <c r="C29" s="132" t="s">
        <v>491</v>
      </c>
      <c r="D29" s="15" t="s">
        <v>387</v>
      </c>
      <c r="E29" s="23">
        <v>1069176936</v>
      </c>
      <c r="F29" s="15" t="s">
        <v>388</v>
      </c>
      <c r="G29" s="25" t="s">
        <v>389</v>
      </c>
      <c r="H29" s="15" t="s">
        <v>390</v>
      </c>
      <c r="I29" s="15" t="s">
        <v>391</v>
      </c>
      <c r="J29" s="16"/>
      <c r="K29" s="16"/>
      <c r="L29" s="15" t="s">
        <v>392</v>
      </c>
      <c r="M29" s="23" t="s">
        <v>393</v>
      </c>
      <c r="N29" s="23" t="s">
        <v>392</v>
      </c>
      <c r="O29" s="16"/>
      <c r="P29" s="69">
        <v>44774</v>
      </c>
      <c r="Q29" s="11">
        <v>44834</v>
      </c>
      <c r="R29" s="16"/>
      <c r="S29" s="16">
        <v>0</v>
      </c>
      <c r="T29" s="133">
        <v>14000000</v>
      </c>
      <c r="U29" s="16"/>
      <c r="V29" s="25" t="s">
        <v>437</v>
      </c>
      <c r="W29" s="16"/>
      <c r="X29" s="16"/>
      <c r="Y29" s="23" t="s">
        <v>435</v>
      </c>
      <c r="Z29" s="23"/>
    </row>
    <row r="30" spans="1:26" x14ac:dyDescent="0.15">
      <c r="N30" s="42"/>
      <c r="P30" s="19"/>
      <c r="Q30" s="11">
        <v>44834</v>
      </c>
      <c r="R30" s="19"/>
      <c r="S30" s="19"/>
      <c r="T30" s="134">
        <f>SUM(T3:T29)</f>
        <v>932986860</v>
      </c>
      <c r="U30" s="19"/>
      <c r="V30" s="19"/>
      <c r="W30" s="19"/>
      <c r="X30" s="19"/>
      <c r="Y30" s="19"/>
      <c r="Z30" s="19"/>
    </row>
    <row r="31" spans="1:26" x14ac:dyDescent="0.15">
      <c r="N31" s="42"/>
      <c r="P31" s="19"/>
      <c r="Q31" s="11">
        <v>44834</v>
      </c>
      <c r="R31" s="19"/>
      <c r="S31" s="19"/>
      <c r="T31" s="19"/>
      <c r="U31" s="19"/>
      <c r="V31" s="19"/>
      <c r="W31" s="19"/>
      <c r="X31" s="19"/>
      <c r="Y31" s="19"/>
      <c r="Z31" s="19"/>
    </row>
    <row r="32" spans="1:26" x14ac:dyDescent="0.15">
      <c r="Q32" s="11">
        <v>44834</v>
      </c>
      <c r="T32" s="135">
        <f>+T30-T25-T14-T13</f>
        <v>833630204</v>
      </c>
    </row>
    <row r="33" spans="17:20" x14ac:dyDescent="0.15">
      <c r="Q33" s="11">
        <v>44834</v>
      </c>
      <c r="T33" s="135">
        <f>+T30-T32</f>
        <v>99356656</v>
      </c>
    </row>
    <row r="34" spans="17:20" x14ac:dyDescent="0.15">
      <c r="Q34" s="11">
        <v>44834</v>
      </c>
    </row>
    <row r="35" spans="17:20" x14ac:dyDescent="0.15">
      <c r="Q35" s="11">
        <v>44834</v>
      </c>
      <c r="T35" s="135">
        <f>+T25+T14+T13</f>
        <v>99356656</v>
      </c>
    </row>
    <row r="36" spans="17:20" x14ac:dyDescent="0.15">
      <c r="Q36" s="11">
        <v>44834</v>
      </c>
    </row>
    <row r="37" spans="17:20" x14ac:dyDescent="0.15">
      <c r="Q37" s="11">
        <v>44834</v>
      </c>
    </row>
    <row r="38" spans="17:20" x14ac:dyDescent="0.15">
      <c r="Q38" s="11">
        <v>44834</v>
      </c>
    </row>
    <row r="39" spans="17:20" x14ac:dyDescent="0.15">
      <c r="Q39" s="11">
        <v>44926</v>
      </c>
      <c r="T39" s="135">
        <f>+T29+T27+T26+T23</f>
        <v>69455000</v>
      </c>
    </row>
    <row r="40" spans="17:20" x14ac:dyDescent="0.15">
      <c r="Q40" s="11">
        <v>44926</v>
      </c>
    </row>
    <row r="41" spans="17:20" x14ac:dyDescent="0.15">
      <c r="Q41" s="39"/>
    </row>
    <row r="42" spans="17:20" x14ac:dyDescent="0.15">
      <c r="Q42" s="11">
        <v>44926</v>
      </c>
    </row>
    <row r="43" spans="17:20" x14ac:dyDescent="0.15">
      <c r="Q43" s="11">
        <v>44926</v>
      </c>
    </row>
    <row r="44" spans="17:20" x14ac:dyDescent="0.15">
      <c r="Q44" s="11">
        <v>44926</v>
      </c>
    </row>
    <row r="45" spans="17:20" x14ac:dyDescent="0.15">
      <c r="Q45" s="11">
        <v>44926</v>
      </c>
    </row>
    <row r="46" spans="17:20" x14ac:dyDescent="0.15">
      <c r="Q46" s="11">
        <v>44926</v>
      </c>
    </row>
    <row r="47" spans="17:20" x14ac:dyDescent="0.15">
      <c r="Q47" s="11">
        <v>44926</v>
      </c>
    </row>
    <row r="48" spans="17:20" x14ac:dyDescent="0.15">
      <c r="Q48" s="11">
        <v>44926</v>
      </c>
    </row>
    <row r="49" spans="17:17" x14ac:dyDescent="0.15">
      <c r="Q49" s="11">
        <v>44926</v>
      </c>
    </row>
    <row r="50" spans="17:17" x14ac:dyDescent="0.15">
      <c r="Q50" s="11">
        <v>44926</v>
      </c>
    </row>
  </sheetData>
  <hyperlinks>
    <hyperlink ref="G3" r:id="rId1" xr:uid="{00000000-0004-0000-0100-000000000000}"/>
    <hyperlink ref="G4" r:id="rId2" xr:uid="{00000000-0004-0000-0100-000001000000}"/>
    <hyperlink ref="G5" r:id="rId3" xr:uid="{00000000-0004-0000-0100-000002000000}"/>
    <hyperlink ref="G6" r:id="rId4" xr:uid="{00000000-0004-0000-0100-000003000000}"/>
    <hyperlink ref="G7" r:id="rId5" xr:uid="{00000000-0004-0000-0100-000004000000}"/>
    <hyperlink ref="G8" r:id="rId6" xr:uid="{00000000-0004-0000-0100-000005000000}"/>
    <hyperlink ref="G9" r:id="rId7" xr:uid="{00000000-0004-0000-0100-000006000000}"/>
    <hyperlink ref="G10" r:id="rId8" xr:uid="{00000000-0004-0000-0100-000007000000}"/>
    <hyperlink ref="G11" r:id="rId9" xr:uid="{00000000-0004-0000-0100-000008000000}"/>
    <hyperlink ref="G12" r:id="rId10" xr:uid="{00000000-0004-0000-0100-000009000000}"/>
    <hyperlink ref="G15" r:id="rId11" xr:uid="{00000000-0004-0000-0100-00000A000000}"/>
    <hyperlink ref="G16" r:id="rId12" xr:uid="{00000000-0004-0000-0100-00000B000000}"/>
    <hyperlink ref="G18" r:id="rId13" xr:uid="{00000000-0004-0000-0100-00000C000000}"/>
    <hyperlink ref="G20" r:id="rId14" xr:uid="{00000000-0004-0000-0100-00000D000000}"/>
    <hyperlink ref="G21" r:id="rId15" xr:uid="{00000000-0004-0000-0100-00000E000000}"/>
    <hyperlink ref="G23" r:id="rId16" xr:uid="{00000000-0004-0000-0100-00000F000000}"/>
    <hyperlink ref="G25" r:id="rId17" xr:uid="{00000000-0004-0000-0100-000010000000}"/>
    <hyperlink ref="G26" r:id="rId18" xr:uid="{00000000-0004-0000-0100-000011000000}"/>
    <hyperlink ref="G27" r:id="rId19" xr:uid="{00000000-0004-0000-0100-000012000000}"/>
    <hyperlink ref="G28" r:id="rId20" xr:uid="{00000000-0004-0000-0100-000013000000}"/>
    <hyperlink ref="G13" r:id="rId21" xr:uid="{00000000-0004-0000-0100-000014000000}"/>
    <hyperlink ref="G14" r:id="rId22" xr:uid="{00000000-0004-0000-0100-000015000000}"/>
    <hyperlink ref="G17" r:id="rId23" xr:uid="{00000000-0004-0000-0100-000016000000}"/>
    <hyperlink ref="G19" r:id="rId24" xr:uid="{00000000-0004-0000-0100-000017000000}"/>
    <hyperlink ref="G22" r:id="rId25" xr:uid="{00000000-0004-0000-0100-000018000000}"/>
    <hyperlink ref="G24" r:id="rId26" xr:uid="{00000000-0004-0000-0100-000019000000}"/>
    <hyperlink ref="V3" display="https://www.secop.gov.co/CO1ContractsManagement/Tendering/ProcurementContractEdit/View?docUniqueIdentifier=CO1.PCCNTR.3298113&amp;awardUniqueIdentifier=&amp;buyerDossierUniqueIdentifier=CO1.BDOS.2600310&amp;id=1530856&amp;prevCtxUrl=https%3a%2f%2fwww.secop.gov.co%2fCO1Bu" xr:uid="{00000000-0004-0000-0100-00001A000000}"/>
    <hyperlink ref="V4" display="https://www.secop.gov.co/CO1ContractsManagement/Tendering/ProcurementContractEdit/View?docUniqueIdentifier=CO1.PCCNTR.3297948&amp;awardUniqueIdentifier=&amp;buyerDossierUniqueIdentifier=CO1.BDOS.2600636&amp;id=1530868&amp;prevCtxUrl=https%3a%2f%2fwww.secop.gov.co%2fCO1Bu" xr:uid="{00000000-0004-0000-0100-00001B000000}"/>
    <hyperlink ref="V5" display="https://www.secop.gov.co/CO1ContractsManagement/Tendering/ProcurementContractEdit/View?docUniqueIdentifier=CO1.PCCNTR.3338556&amp;awardUniqueIdentifier=&amp;buyerDossierUniqueIdentifier=CO1.BDOS.2627204&amp;id=1567583&amp;prevCtxUrl=https%3a%2f%2fwww.secop.gov.co%2fCO1Bu" xr:uid="{00000000-0004-0000-0100-00001C000000}"/>
    <hyperlink ref="V6" display="https://www.secop.gov.co/CO1ContractsManagement/Tendering/ProcurementContractEdit/View?docUniqueIdentifier=CO1.PCCNTR.3338651&amp;awardUniqueIdentifier=&amp;buyerDossierUniqueIdentifier=CO1.BDOS.2627059&amp;id=1567631&amp;prevCtxUrl=https%3a%2f%2fwww.secop.gov.co%2fCO1Bu" xr:uid="{00000000-0004-0000-0100-00001D000000}"/>
    <hyperlink ref="V7" display="https://www.secop.gov.co/CO1ContractsManagement/Tendering/ProcurementContractEdit/View?docUniqueIdentifier=CO1.PCCNTR.3344094&amp;awardUniqueIdentifier=&amp;buyerDossierUniqueIdentifier=CO1.BDOS.2643571&amp;id=1572613&amp;prevCtxUrl=https%3a%2f%2fwww.secop.gov.co%2fCO1Bu" xr:uid="{00000000-0004-0000-0100-00001E000000}"/>
    <hyperlink ref="V8" display="https://www.secop.gov.co/CO1ContractsManagement/Tendering/ProcurementContractEdit/View?docUniqueIdentifier=CO1.PCCNTR.3350880&amp;awardUniqueIdentifier=&amp;buyerDossierUniqueIdentifier=CO1.BDOS.2643014&amp;id=1579294&amp;prevCtxUrl=https%3a%2f%2fwww.secop.gov.co%2fCO1Bu" xr:uid="{00000000-0004-0000-0100-00001F000000}"/>
    <hyperlink ref="V9" display="https://www.secop.gov.co/CO1ContractsManagement/Tendering/ProcurementContractEdit/View?docUniqueIdentifier=CO1.PCCNTR.3351642&amp;awardUniqueIdentifier=&amp;buyerDossierUniqueIdentifier=CO1.BDOS.2642759&amp;id=1579648&amp;prevCtxUrl=https%3a%2f%2fwww.secop.gov.co%2fCO1Bu" xr:uid="{00000000-0004-0000-0100-000020000000}"/>
    <hyperlink ref="V10" display="https://www.secop.gov.co/CO1ContractsManagement/Tendering/ProcurementContractEdit/View?docUniqueIdentifier=CO1.PCCNTR.3351776&amp;awardUniqueIdentifier=&amp;buyerDossierUniqueIdentifier=CO1.BDOS.2642788&amp;id=1579825&amp;prevCtxUrl=https%3a%2f%2fwww.secop.gov.co%2fCO1Bu" xr:uid="{00000000-0004-0000-0100-000021000000}"/>
    <hyperlink ref="V11" display="https://www.secop.gov.co/CO1ContractsManagement/Tendering/ProcurementContractEdit/View?docUniqueIdentifier=CO1.PCCNTR.3352068&amp;awardUniqueIdentifier=&amp;buyerDossierUniqueIdentifier=CO1.BDOS.2643135&amp;id=1580215&amp;prevCtxUrl=https%3a%2f%2fwww.secop.gov.co%2fCO1Bu" xr:uid="{00000000-0004-0000-0100-000022000000}"/>
    <hyperlink ref="V12" display="https://www.secop.gov.co/CO1ContractsManagement/Tendering/ProcurementContractEdit/View?docUniqueIdentifier=CO1.PCCNTR.3352363&amp;awardUniqueIdentifier=&amp;buyerDossierUniqueIdentifier=CO1.BDOS.2643754&amp;id=1580566&amp;prevCtxUrl=https%3a%2f%2fwww.secop.gov.co%2fCO1Bu" xr:uid="{00000000-0004-0000-0100-000023000000}"/>
    <hyperlink ref="V13" display="https://www.secop.gov.co/CO1ContractsManagement/Tendering/ProcurementContractEdit/Update?ProfileName=CCE-16-Servicios_profesionales_gestion&amp;PPI=CO1.PPI.17115956&amp;DocUniqueName=ContratoDeCompra&amp;DocTypeName=NextWay.Entities.Marketplace.Tendering.ProcurementC" xr:uid="{00000000-0004-0000-0100-000024000000}"/>
    <hyperlink ref="V14" display="https://www.secop.gov.co/CO1ContractsManagement/Tendering/ProcurementContractEdit/View?docUniqueIdentifier=CO1.PCCNTR.3372284&amp;awardUniqueIdentifier=&amp;buyerDossierUniqueIdentifier=CO1.BDOS.2666807&amp;id=1609944&amp;prevCtxUrl=https%3a%2f%2fwww.secop.gov.co%2fCO1Bu" xr:uid="{00000000-0004-0000-0100-000025000000}"/>
    <hyperlink ref="V15" display="https://www.secop.gov.co/CO1ContractsManagement/Tendering/ProcurementContractEdit/View?docUniqueIdentifier=CO1.PCCNTR.3401992&amp;awardUniqueIdentifier=&amp;buyerDossierUniqueIdentifier=CO1.BDOS.2686580&amp;id=1657817&amp;prevCtxUrl=https%3a%2f%2fwww.secop.gov.co%2fCO1Bu" xr:uid="{00000000-0004-0000-0100-000026000000}"/>
    <hyperlink ref="V16" display="https://www.secop.gov.co/CO1ContractsManagement/Tendering/ProcurementContractEdit/View?docUniqueIdentifier=CO1.PCCNTR.3405028&amp;awardUniqueIdentifier=&amp;buyerDossierUniqueIdentifier=CO1.BDOS.2686683&amp;id=1660444&amp;prevCtxUrl=https%3a%2f%2fwww.secop.gov.co%2fCO1Bu" xr:uid="{00000000-0004-0000-0100-000027000000}"/>
    <hyperlink ref="V17" display="https://www.secop.gov.co/CO1ContractsManagement/Tendering/ProcurementContractEdit/View?docUniqueIdentifier=CO1.PCCNTR.3405467&amp;awardUniqueIdentifier=&amp;buyerDossierUniqueIdentifier=CO1.BDOS.2693167&amp;id=1661008&amp;prevCtxUrl=https%3a%2f%2fwww.secop.gov.co%2fCO1Bu" xr:uid="{00000000-0004-0000-0100-000028000000}"/>
    <hyperlink ref="V18" display="https://www.secop.gov.co/CO1ContractsManagement/Tendering/ProcurementContractEdit/View?docUniqueIdentifier=CO1.PCCNTR.3405862&amp;awardUniqueIdentifier=&amp;buyerDossierUniqueIdentifier=CO1.BDOS.2694088&amp;id=1661359&amp;prevCtxUrl=https%3a%2f%2fwww.secop.gov.co%2fCO1Bu" xr:uid="{00000000-0004-0000-0100-000029000000}"/>
    <hyperlink ref="V19" display="https://www.secop.gov.co/CO1ContractsManagement/Tendering/ProcurementContractEdit/View?docUniqueIdentifier=CO1.PCCNTR.3430002&amp;awardUniqueIdentifier=&amp;buyerDossierUniqueIdentifier=CO1.BDOS.2709485&amp;id=1683001&amp;prevCtxUrl=https%3a%2f%2fwww.secop.gov.co%2fCO1Bu" xr:uid="{00000000-0004-0000-0100-00002A000000}"/>
    <hyperlink ref="V20" display="https://www.secop.gov.co/CO1ContractsManagement/Tendering/ProcurementContractEdit/View?docUniqueIdentifier=CO1.PCCNTR.3436658&amp;awardUniqueIdentifier=&amp;buyerDossierUniqueIdentifier=CO1.BDOS.2710471&amp;id=1689347&amp;prevCtxUrl=https%3a%2f%2fwww.secop.gov.co%2fCO1Bu" xr:uid="{00000000-0004-0000-0100-00002B000000}"/>
    <hyperlink ref="V21" display="https://www.secop.gov.co/CO1ContractsManagement/Tendering/ProcurementContractEdit/View?docUniqueIdentifier=CO1.PCCNTR.3444993&amp;awardUniqueIdentifier=&amp;buyerDossierUniqueIdentifier=CO1.BDOS.2716967&amp;id=1697555&amp;prevCtxUrl=https%3a%2f%2fwww.secop.gov.co%2fCO1Bu" xr:uid="{00000000-0004-0000-0100-00002C000000}"/>
    <hyperlink ref="V22" display="https://www.secop.gov.co/CO1ContractsManagement/Tendering/ProcurementContractEdit/View?docUniqueIdentifier=CO1.PCCNTR.3439799&amp;awardUniqueIdentifier=&amp;buyerDossierUniqueIdentifier=CO1.BDOS.2718176&amp;id=1692812&amp;prevCtxUrl=https%3a%2f%2fwww.secop.gov.co%2fCO1Bu" xr:uid="{00000000-0004-0000-0100-00002D000000}"/>
    <hyperlink ref="V23" display="https://www.secop.gov.co/CO1ContractsManagement/Tendering/ProcurementContractEdit/View?docUniqueIdentifier=CO1.PCCNTR.3461561&amp;awardUniqueIdentifier=&amp;buyerDossierUniqueIdentifier=CO1.BDOS.2737324&amp;id=1713238&amp;prevCtxUrl=https%3a%2f%2fwww.secop.gov.co%2fCO1Bu" xr:uid="{00000000-0004-0000-0100-00002E000000}"/>
    <hyperlink ref="V24" display="https://www.secop.gov.co/CO1ContractsManagement/Tendering/ProcurementContractEdit/View?docUniqueIdentifier=CO1.PCCNTR.3463221&amp;awardUniqueIdentifier=&amp;buyerDossierUniqueIdentifier=CO1.BDOS.2737914&amp;id=1714789&amp;prevCtxUrl=https%3a%2f%2fwww.secop.gov.co%2fCO1Bu" xr:uid="{00000000-0004-0000-0100-00002F000000}"/>
    <hyperlink ref="V25" display="https://www.secop.gov.co/CO1ContractsManagement/Tendering/ProcurementContractEdit/View?docUniqueIdentifier=CO1.PCCNTR.3463749&amp;awardUniqueIdentifier=&amp;buyerDossierUniqueIdentifier=CO1.BDOS.2738195&amp;id=1715425&amp;prevCtxUrl=https%3a%2f%2fwww.secop.gov.co%2fCO1Bu" xr:uid="{00000000-0004-0000-0100-000030000000}"/>
    <hyperlink ref="V26" display="https://www.secop.gov.co/CO1ContractsManagement/Tendering/ProcurementContractEdit/View?docUniqueIdentifier=CO1.PCCNTR.3464629&amp;awardUniqueIdentifier=&amp;buyerDossierUniqueIdentifier=CO1.BDOS.2743426&amp;id=1716205&amp;prevCtxUrl=https%3a%2f%2fwww.secop.gov.co%2fCO1Bu" xr:uid="{00000000-0004-0000-0100-000031000000}"/>
    <hyperlink ref="V27" display="https://www.secop.gov.co/CO1ContractsManagement/Tendering/ProcurementContractEdit/View?docUniqueIdentifier=CO1.PCCNTR.3464670&amp;awardUniqueIdentifier=&amp;buyerDossierUniqueIdentifier=CO1.BDOS.2743637&amp;id=1716333&amp;prevCtxUrl=https%3a%2f%2fwww.secop.gov.co%2fCO1Bu" xr:uid="{00000000-0004-0000-0100-000032000000}"/>
    <hyperlink ref="V28" display="https://www.secop.gov.co/CO1ContractsManagement/Tendering/ProcurementContractEdit/View?docUniqueIdentifier=CO1.PCCNTR.3464795&amp;awardUniqueIdentifier=&amp;buyerDossierUniqueIdentifier=CO1.BDOS.2743772&amp;id=1716560&amp;prevCtxUrl=https%3a%2f%2fwww.secop.gov.co%2fCO1Bu" xr:uid="{00000000-0004-0000-0100-000033000000}"/>
    <hyperlink ref="G29" r:id="rId27" xr:uid="{C1AE56B3-A278-467A-813D-7913F455373F}"/>
    <hyperlink ref="V29" display="https://www.secop.gov.co/CO1Marketplace/Companies/CompanyConfiguration/Index?stepIdToLoad=43F28BEDCEDDCDEB644F2E489B7A4BC3&amp;prevCtxUrl=https%3a%2f%2fwww.secop.gov.co%3a443%2fCO1Marketplace%2fCompanies%2fCompanyConfiguration%2fIndex%3fstepIdToLoad%3d9D24CB5" xr:uid="{C3DBF812-B16F-4951-98C1-720BCF8D733D}"/>
  </hyperlinks>
  <pageMargins left="0.70866141732283472" right="0.70866141732283472" top="0.74803149606299213" bottom="0.74803149606299213" header="0.31496062992125984" footer="0.31496062992125984"/>
  <pageSetup paperSize="41" scale="28" orientation="landscape"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7"/>
  <sheetViews>
    <sheetView topLeftCell="A7" workbookViewId="0">
      <selection activeCell="F7" sqref="F7"/>
    </sheetView>
  </sheetViews>
  <sheetFormatPr baseColWidth="10" defaultRowHeight="15" x14ac:dyDescent="0.25"/>
  <cols>
    <col min="3" max="3" width="24" style="147" customWidth="1"/>
    <col min="5" max="5" width="14.140625" customWidth="1"/>
    <col min="6" max="6" width="14.140625" bestFit="1" customWidth="1"/>
    <col min="7" max="7" width="13.42578125" customWidth="1"/>
    <col min="9" max="9" width="19.7109375" customWidth="1"/>
    <col min="10" max="10" width="29.7109375" customWidth="1"/>
    <col min="259" max="259" width="24" customWidth="1"/>
    <col min="261" max="261" width="14.140625" customWidth="1"/>
    <col min="262" max="262" width="14.140625" bestFit="1" customWidth="1"/>
    <col min="263" max="263" width="13.42578125" customWidth="1"/>
    <col min="265" max="265" width="19.7109375" customWidth="1"/>
    <col min="266" max="266" width="29.7109375" customWidth="1"/>
    <col min="515" max="515" width="24" customWidth="1"/>
    <col min="517" max="517" width="14.140625" customWidth="1"/>
    <col min="518" max="518" width="14.140625" bestFit="1" customWidth="1"/>
    <col min="519" max="519" width="13.42578125" customWidth="1"/>
    <col min="521" max="521" width="19.7109375" customWidth="1"/>
    <col min="522" max="522" width="29.7109375" customWidth="1"/>
    <col min="771" max="771" width="24" customWidth="1"/>
    <col min="773" max="773" width="14.140625" customWidth="1"/>
    <col min="774" max="774" width="14.140625" bestFit="1" customWidth="1"/>
    <col min="775" max="775" width="13.42578125" customWidth="1"/>
    <col min="777" max="777" width="19.7109375" customWidth="1"/>
    <col min="778" max="778" width="29.7109375" customWidth="1"/>
    <col min="1027" max="1027" width="24" customWidth="1"/>
    <col min="1029" max="1029" width="14.140625" customWidth="1"/>
    <col min="1030" max="1030" width="14.140625" bestFit="1" customWidth="1"/>
    <col min="1031" max="1031" width="13.42578125" customWidth="1"/>
    <col min="1033" max="1033" width="19.7109375" customWidth="1"/>
    <col min="1034" max="1034" width="29.7109375" customWidth="1"/>
    <col min="1283" max="1283" width="24" customWidth="1"/>
    <col min="1285" max="1285" width="14.140625" customWidth="1"/>
    <col min="1286" max="1286" width="14.140625" bestFit="1" customWidth="1"/>
    <col min="1287" max="1287" width="13.42578125" customWidth="1"/>
    <col min="1289" max="1289" width="19.7109375" customWidth="1"/>
    <col min="1290" max="1290" width="29.7109375" customWidth="1"/>
    <col min="1539" max="1539" width="24" customWidth="1"/>
    <col min="1541" max="1541" width="14.140625" customWidth="1"/>
    <col min="1542" max="1542" width="14.140625" bestFit="1" customWidth="1"/>
    <col min="1543" max="1543" width="13.42578125" customWidth="1"/>
    <col min="1545" max="1545" width="19.7109375" customWidth="1"/>
    <col min="1546" max="1546" width="29.7109375" customWidth="1"/>
    <col min="1795" max="1795" width="24" customWidth="1"/>
    <col min="1797" max="1797" width="14.140625" customWidth="1"/>
    <col min="1798" max="1798" width="14.140625" bestFit="1" customWidth="1"/>
    <col min="1799" max="1799" width="13.42578125" customWidth="1"/>
    <col min="1801" max="1801" width="19.7109375" customWidth="1"/>
    <col min="1802" max="1802" width="29.7109375" customWidth="1"/>
    <col min="2051" max="2051" width="24" customWidth="1"/>
    <col min="2053" max="2053" width="14.140625" customWidth="1"/>
    <col min="2054" max="2054" width="14.140625" bestFit="1" customWidth="1"/>
    <col min="2055" max="2055" width="13.42578125" customWidth="1"/>
    <col min="2057" max="2057" width="19.7109375" customWidth="1"/>
    <col min="2058" max="2058" width="29.7109375" customWidth="1"/>
    <col min="2307" max="2307" width="24" customWidth="1"/>
    <col min="2309" max="2309" width="14.140625" customWidth="1"/>
    <col min="2310" max="2310" width="14.140625" bestFit="1" customWidth="1"/>
    <col min="2311" max="2311" width="13.42578125" customWidth="1"/>
    <col min="2313" max="2313" width="19.7109375" customWidth="1"/>
    <col min="2314" max="2314" width="29.7109375" customWidth="1"/>
    <col min="2563" max="2563" width="24" customWidth="1"/>
    <col min="2565" max="2565" width="14.140625" customWidth="1"/>
    <col min="2566" max="2566" width="14.140625" bestFit="1" customWidth="1"/>
    <col min="2567" max="2567" width="13.42578125" customWidth="1"/>
    <col min="2569" max="2569" width="19.7109375" customWidth="1"/>
    <col min="2570" max="2570" width="29.7109375" customWidth="1"/>
    <col min="2819" max="2819" width="24" customWidth="1"/>
    <col min="2821" max="2821" width="14.140625" customWidth="1"/>
    <col min="2822" max="2822" width="14.140625" bestFit="1" customWidth="1"/>
    <col min="2823" max="2823" width="13.42578125" customWidth="1"/>
    <col min="2825" max="2825" width="19.7109375" customWidth="1"/>
    <col min="2826" max="2826" width="29.7109375" customWidth="1"/>
    <col min="3075" max="3075" width="24" customWidth="1"/>
    <col min="3077" max="3077" width="14.140625" customWidth="1"/>
    <col min="3078" max="3078" width="14.140625" bestFit="1" customWidth="1"/>
    <col min="3079" max="3079" width="13.42578125" customWidth="1"/>
    <col min="3081" max="3081" width="19.7109375" customWidth="1"/>
    <col min="3082" max="3082" width="29.7109375" customWidth="1"/>
    <col min="3331" max="3331" width="24" customWidth="1"/>
    <col min="3333" max="3333" width="14.140625" customWidth="1"/>
    <col min="3334" max="3334" width="14.140625" bestFit="1" customWidth="1"/>
    <col min="3335" max="3335" width="13.42578125" customWidth="1"/>
    <col min="3337" max="3337" width="19.7109375" customWidth="1"/>
    <col min="3338" max="3338" width="29.7109375" customWidth="1"/>
    <col min="3587" max="3587" width="24" customWidth="1"/>
    <col min="3589" max="3589" width="14.140625" customWidth="1"/>
    <col min="3590" max="3590" width="14.140625" bestFit="1" customWidth="1"/>
    <col min="3591" max="3591" width="13.42578125" customWidth="1"/>
    <col min="3593" max="3593" width="19.7109375" customWidth="1"/>
    <col min="3594" max="3594" width="29.7109375" customWidth="1"/>
    <col min="3843" max="3843" width="24" customWidth="1"/>
    <col min="3845" max="3845" width="14.140625" customWidth="1"/>
    <col min="3846" max="3846" width="14.140625" bestFit="1" customWidth="1"/>
    <col min="3847" max="3847" width="13.42578125" customWidth="1"/>
    <col min="3849" max="3849" width="19.7109375" customWidth="1"/>
    <col min="3850" max="3850" width="29.7109375" customWidth="1"/>
    <col min="4099" max="4099" width="24" customWidth="1"/>
    <col min="4101" max="4101" width="14.140625" customWidth="1"/>
    <col min="4102" max="4102" width="14.140625" bestFit="1" customWidth="1"/>
    <col min="4103" max="4103" width="13.42578125" customWidth="1"/>
    <col min="4105" max="4105" width="19.7109375" customWidth="1"/>
    <col min="4106" max="4106" width="29.7109375" customWidth="1"/>
    <col min="4355" max="4355" width="24" customWidth="1"/>
    <col min="4357" max="4357" width="14.140625" customWidth="1"/>
    <col min="4358" max="4358" width="14.140625" bestFit="1" customWidth="1"/>
    <col min="4359" max="4359" width="13.42578125" customWidth="1"/>
    <col min="4361" max="4361" width="19.7109375" customWidth="1"/>
    <col min="4362" max="4362" width="29.7109375" customWidth="1"/>
    <col min="4611" max="4611" width="24" customWidth="1"/>
    <col min="4613" max="4613" width="14.140625" customWidth="1"/>
    <col min="4614" max="4614" width="14.140625" bestFit="1" customWidth="1"/>
    <col min="4615" max="4615" width="13.42578125" customWidth="1"/>
    <col min="4617" max="4617" width="19.7109375" customWidth="1"/>
    <col min="4618" max="4618" width="29.7109375" customWidth="1"/>
    <col min="4867" max="4867" width="24" customWidth="1"/>
    <col min="4869" max="4869" width="14.140625" customWidth="1"/>
    <col min="4870" max="4870" width="14.140625" bestFit="1" customWidth="1"/>
    <col min="4871" max="4871" width="13.42578125" customWidth="1"/>
    <col min="4873" max="4873" width="19.7109375" customWidth="1"/>
    <col min="4874" max="4874" width="29.7109375" customWidth="1"/>
    <col min="5123" max="5123" width="24" customWidth="1"/>
    <col min="5125" max="5125" width="14.140625" customWidth="1"/>
    <col min="5126" max="5126" width="14.140625" bestFit="1" customWidth="1"/>
    <col min="5127" max="5127" width="13.42578125" customWidth="1"/>
    <col min="5129" max="5129" width="19.7109375" customWidth="1"/>
    <col min="5130" max="5130" width="29.7109375" customWidth="1"/>
    <col min="5379" max="5379" width="24" customWidth="1"/>
    <col min="5381" max="5381" width="14.140625" customWidth="1"/>
    <col min="5382" max="5382" width="14.140625" bestFit="1" customWidth="1"/>
    <col min="5383" max="5383" width="13.42578125" customWidth="1"/>
    <col min="5385" max="5385" width="19.7109375" customWidth="1"/>
    <col min="5386" max="5386" width="29.7109375" customWidth="1"/>
    <col min="5635" max="5635" width="24" customWidth="1"/>
    <col min="5637" max="5637" width="14.140625" customWidth="1"/>
    <col min="5638" max="5638" width="14.140625" bestFit="1" customWidth="1"/>
    <col min="5639" max="5639" width="13.42578125" customWidth="1"/>
    <col min="5641" max="5641" width="19.7109375" customWidth="1"/>
    <col min="5642" max="5642" width="29.7109375" customWidth="1"/>
    <col min="5891" max="5891" width="24" customWidth="1"/>
    <col min="5893" max="5893" width="14.140625" customWidth="1"/>
    <col min="5894" max="5894" width="14.140625" bestFit="1" customWidth="1"/>
    <col min="5895" max="5895" width="13.42578125" customWidth="1"/>
    <col min="5897" max="5897" width="19.7109375" customWidth="1"/>
    <col min="5898" max="5898" width="29.7109375" customWidth="1"/>
    <col min="6147" max="6147" width="24" customWidth="1"/>
    <col min="6149" max="6149" width="14.140625" customWidth="1"/>
    <col min="6150" max="6150" width="14.140625" bestFit="1" customWidth="1"/>
    <col min="6151" max="6151" width="13.42578125" customWidth="1"/>
    <col min="6153" max="6153" width="19.7109375" customWidth="1"/>
    <col min="6154" max="6154" width="29.7109375" customWidth="1"/>
    <col min="6403" max="6403" width="24" customWidth="1"/>
    <col min="6405" max="6405" width="14.140625" customWidth="1"/>
    <col min="6406" max="6406" width="14.140625" bestFit="1" customWidth="1"/>
    <col min="6407" max="6407" width="13.42578125" customWidth="1"/>
    <col min="6409" max="6409" width="19.7109375" customWidth="1"/>
    <col min="6410" max="6410" width="29.7109375" customWidth="1"/>
    <col min="6659" max="6659" width="24" customWidth="1"/>
    <col min="6661" max="6661" width="14.140625" customWidth="1"/>
    <col min="6662" max="6662" width="14.140625" bestFit="1" customWidth="1"/>
    <col min="6663" max="6663" width="13.42578125" customWidth="1"/>
    <col min="6665" max="6665" width="19.7109375" customWidth="1"/>
    <col min="6666" max="6666" width="29.7109375" customWidth="1"/>
    <col min="6915" max="6915" width="24" customWidth="1"/>
    <col min="6917" max="6917" width="14.140625" customWidth="1"/>
    <col min="6918" max="6918" width="14.140625" bestFit="1" customWidth="1"/>
    <col min="6919" max="6919" width="13.42578125" customWidth="1"/>
    <col min="6921" max="6921" width="19.7109375" customWidth="1"/>
    <col min="6922" max="6922" width="29.7109375" customWidth="1"/>
    <col min="7171" max="7171" width="24" customWidth="1"/>
    <col min="7173" max="7173" width="14.140625" customWidth="1"/>
    <col min="7174" max="7174" width="14.140625" bestFit="1" customWidth="1"/>
    <col min="7175" max="7175" width="13.42578125" customWidth="1"/>
    <col min="7177" max="7177" width="19.7109375" customWidth="1"/>
    <col min="7178" max="7178" width="29.7109375" customWidth="1"/>
    <col min="7427" max="7427" width="24" customWidth="1"/>
    <col min="7429" max="7429" width="14.140625" customWidth="1"/>
    <col min="7430" max="7430" width="14.140625" bestFit="1" customWidth="1"/>
    <col min="7431" max="7431" width="13.42578125" customWidth="1"/>
    <col min="7433" max="7433" width="19.7109375" customWidth="1"/>
    <col min="7434" max="7434" width="29.7109375" customWidth="1"/>
    <col min="7683" max="7683" width="24" customWidth="1"/>
    <col min="7685" max="7685" width="14.140625" customWidth="1"/>
    <col min="7686" max="7686" width="14.140625" bestFit="1" customWidth="1"/>
    <col min="7687" max="7687" width="13.42578125" customWidth="1"/>
    <col min="7689" max="7689" width="19.7109375" customWidth="1"/>
    <col min="7690" max="7690" width="29.7109375" customWidth="1"/>
    <col min="7939" max="7939" width="24" customWidth="1"/>
    <col min="7941" max="7941" width="14.140625" customWidth="1"/>
    <col min="7942" max="7942" width="14.140625" bestFit="1" customWidth="1"/>
    <col min="7943" max="7943" width="13.42578125" customWidth="1"/>
    <col min="7945" max="7945" width="19.7109375" customWidth="1"/>
    <col min="7946" max="7946" width="29.7109375" customWidth="1"/>
    <col min="8195" max="8195" width="24" customWidth="1"/>
    <col min="8197" max="8197" width="14.140625" customWidth="1"/>
    <col min="8198" max="8198" width="14.140625" bestFit="1" customWidth="1"/>
    <col min="8199" max="8199" width="13.42578125" customWidth="1"/>
    <col min="8201" max="8201" width="19.7109375" customWidth="1"/>
    <col min="8202" max="8202" width="29.7109375" customWidth="1"/>
    <col min="8451" max="8451" width="24" customWidth="1"/>
    <col min="8453" max="8453" width="14.140625" customWidth="1"/>
    <col min="8454" max="8454" width="14.140625" bestFit="1" customWidth="1"/>
    <col min="8455" max="8455" width="13.42578125" customWidth="1"/>
    <col min="8457" max="8457" width="19.7109375" customWidth="1"/>
    <col min="8458" max="8458" width="29.7109375" customWidth="1"/>
    <col min="8707" max="8707" width="24" customWidth="1"/>
    <col min="8709" max="8709" width="14.140625" customWidth="1"/>
    <col min="8710" max="8710" width="14.140625" bestFit="1" customWidth="1"/>
    <col min="8711" max="8711" width="13.42578125" customWidth="1"/>
    <col min="8713" max="8713" width="19.7109375" customWidth="1"/>
    <col min="8714" max="8714" width="29.7109375" customWidth="1"/>
    <col min="8963" max="8963" width="24" customWidth="1"/>
    <col min="8965" max="8965" width="14.140625" customWidth="1"/>
    <col min="8966" max="8966" width="14.140625" bestFit="1" customWidth="1"/>
    <col min="8967" max="8967" width="13.42578125" customWidth="1"/>
    <col min="8969" max="8969" width="19.7109375" customWidth="1"/>
    <col min="8970" max="8970" width="29.7109375" customWidth="1"/>
    <col min="9219" max="9219" width="24" customWidth="1"/>
    <col min="9221" max="9221" width="14.140625" customWidth="1"/>
    <col min="9222" max="9222" width="14.140625" bestFit="1" customWidth="1"/>
    <col min="9223" max="9223" width="13.42578125" customWidth="1"/>
    <col min="9225" max="9225" width="19.7109375" customWidth="1"/>
    <col min="9226" max="9226" width="29.7109375" customWidth="1"/>
    <col min="9475" max="9475" width="24" customWidth="1"/>
    <col min="9477" max="9477" width="14.140625" customWidth="1"/>
    <col min="9478" max="9478" width="14.140625" bestFit="1" customWidth="1"/>
    <col min="9479" max="9479" width="13.42578125" customWidth="1"/>
    <col min="9481" max="9481" width="19.7109375" customWidth="1"/>
    <col min="9482" max="9482" width="29.7109375" customWidth="1"/>
    <col min="9731" max="9731" width="24" customWidth="1"/>
    <col min="9733" max="9733" width="14.140625" customWidth="1"/>
    <col min="9734" max="9734" width="14.140625" bestFit="1" customWidth="1"/>
    <col min="9735" max="9735" width="13.42578125" customWidth="1"/>
    <col min="9737" max="9737" width="19.7109375" customWidth="1"/>
    <col min="9738" max="9738" width="29.7109375" customWidth="1"/>
    <col min="9987" max="9987" width="24" customWidth="1"/>
    <col min="9989" max="9989" width="14.140625" customWidth="1"/>
    <col min="9990" max="9990" width="14.140625" bestFit="1" customWidth="1"/>
    <col min="9991" max="9991" width="13.42578125" customWidth="1"/>
    <col min="9993" max="9993" width="19.7109375" customWidth="1"/>
    <col min="9994" max="9994" width="29.7109375" customWidth="1"/>
    <col min="10243" max="10243" width="24" customWidth="1"/>
    <col min="10245" max="10245" width="14.140625" customWidth="1"/>
    <col min="10246" max="10246" width="14.140625" bestFit="1" customWidth="1"/>
    <col min="10247" max="10247" width="13.42578125" customWidth="1"/>
    <col min="10249" max="10249" width="19.7109375" customWidth="1"/>
    <col min="10250" max="10250" width="29.7109375" customWidth="1"/>
    <col min="10499" max="10499" width="24" customWidth="1"/>
    <col min="10501" max="10501" width="14.140625" customWidth="1"/>
    <col min="10502" max="10502" width="14.140625" bestFit="1" customWidth="1"/>
    <col min="10503" max="10503" width="13.42578125" customWidth="1"/>
    <col min="10505" max="10505" width="19.7109375" customWidth="1"/>
    <col min="10506" max="10506" width="29.7109375" customWidth="1"/>
    <col min="10755" max="10755" width="24" customWidth="1"/>
    <col min="10757" max="10757" width="14.140625" customWidth="1"/>
    <col min="10758" max="10758" width="14.140625" bestFit="1" customWidth="1"/>
    <col min="10759" max="10759" width="13.42578125" customWidth="1"/>
    <col min="10761" max="10761" width="19.7109375" customWidth="1"/>
    <col min="10762" max="10762" width="29.7109375" customWidth="1"/>
    <col min="11011" max="11011" width="24" customWidth="1"/>
    <col min="11013" max="11013" width="14.140625" customWidth="1"/>
    <col min="11014" max="11014" width="14.140625" bestFit="1" customWidth="1"/>
    <col min="11015" max="11015" width="13.42578125" customWidth="1"/>
    <col min="11017" max="11017" width="19.7109375" customWidth="1"/>
    <col min="11018" max="11018" width="29.7109375" customWidth="1"/>
    <col min="11267" max="11267" width="24" customWidth="1"/>
    <col min="11269" max="11269" width="14.140625" customWidth="1"/>
    <col min="11270" max="11270" width="14.140625" bestFit="1" customWidth="1"/>
    <col min="11271" max="11271" width="13.42578125" customWidth="1"/>
    <col min="11273" max="11273" width="19.7109375" customWidth="1"/>
    <col min="11274" max="11274" width="29.7109375" customWidth="1"/>
    <col min="11523" max="11523" width="24" customWidth="1"/>
    <col min="11525" max="11525" width="14.140625" customWidth="1"/>
    <col min="11526" max="11526" width="14.140625" bestFit="1" customWidth="1"/>
    <col min="11527" max="11527" width="13.42578125" customWidth="1"/>
    <col min="11529" max="11529" width="19.7109375" customWidth="1"/>
    <col min="11530" max="11530" width="29.7109375" customWidth="1"/>
    <col min="11779" max="11779" width="24" customWidth="1"/>
    <col min="11781" max="11781" width="14.140625" customWidth="1"/>
    <col min="11782" max="11782" width="14.140625" bestFit="1" customWidth="1"/>
    <col min="11783" max="11783" width="13.42578125" customWidth="1"/>
    <col min="11785" max="11785" width="19.7109375" customWidth="1"/>
    <col min="11786" max="11786" width="29.7109375" customWidth="1"/>
    <col min="12035" max="12035" width="24" customWidth="1"/>
    <col min="12037" max="12037" width="14.140625" customWidth="1"/>
    <col min="12038" max="12038" width="14.140625" bestFit="1" customWidth="1"/>
    <col min="12039" max="12039" width="13.42578125" customWidth="1"/>
    <col min="12041" max="12041" width="19.7109375" customWidth="1"/>
    <col min="12042" max="12042" width="29.7109375" customWidth="1"/>
    <col min="12291" max="12291" width="24" customWidth="1"/>
    <col min="12293" max="12293" width="14.140625" customWidth="1"/>
    <col min="12294" max="12294" width="14.140625" bestFit="1" customWidth="1"/>
    <col min="12295" max="12295" width="13.42578125" customWidth="1"/>
    <col min="12297" max="12297" width="19.7109375" customWidth="1"/>
    <col min="12298" max="12298" width="29.7109375" customWidth="1"/>
    <col min="12547" max="12547" width="24" customWidth="1"/>
    <col min="12549" max="12549" width="14.140625" customWidth="1"/>
    <col min="12550" max="12550" width="14.140625" bestFit="1" customWidth="1"/>
    <col min="12551" max="12551" width="13.42578125" customWidth="1"/>
    <col min="12553" max="12553" width="19.7109375" customWidth="1"/>
    <col min="12554" max="12554" width="29.7109375" customWidth="1"/>
    <col min="12803" max="12803" width="24" customWidth="1"/>
    <col min="12805" max="12805" width="14.140625" customWidth="1"/>
    <col min="12806" max="12806" width="14.140625" bestFit="1" customWidth="1"/>
    <col min="12807" max="12807" width="13.42578125" customWidth="1"/>
    <col min="12809" max="12809" width="19.7109375" customWidth="1"/>
    <col min="12810" max="12810" width="29.7109375" customWidth="1"/>
    <col min="13059" max="13059" width="24" customWidth="1"/>
    <col min="13061" max="13061" width="14.140625" customWidth="1"/>
    <col min="13062" max="13062" width="14.140625" bestFit="1" customWidth="1"/>
    <col min="13063" max="13063" width="13.42578125" customWidth="1"/>
    <col min="13065" max="13065" width="19.7109375" customWidth="1"/>
    <col min="13066" max="13066" width="29.7109375" customWidth="1"/>
    <col min="13315" max="13315" width="24" customWidth="1"/>
    <col min="13317" max="13317" width="14.140625" customWidth="1"/>
    <col min="13318" max="13318" width="14.140625" bestFit="1" customWidth="1"/>
    <col min="13319" max="13319" width="13.42578125" customWidth="1"/>
    <col min="13321" max="13321" width="19.7109375" customWidth="1"/>
    <col min="13322" max="13322" width="29.7109375" customWidth="1"/>
    <col min="13571" max="13571" width="24" customWidth="1"/>
    <col min="13573" max="13573" width="14.140625" customWidth="1"/>
    <col min="13574" max="13574" width="14.140625" bestFit="1" customWidth="1"/>
    <col min="13575" max="13575" width="13.42578125" customWidth="1"/>
    <col min="13577" max="13577" width="19.7109375" customWidth="1"/>
    <col min="13578" max="13578" width="29.7109375" customWidth="1"/>
    <col min="13827" max="13827" width="24" customWidth="1"/>
    <col min="13829" max="13829" width="14.140625" customWidth="1"/>
    <col min="13830" max="13830" width="14.140625" bestFit="1" customWidth="1"/>
    <col min="13831" max="13831" width="13.42578125" customWidth="1"/>
    <col min="13833" max="13833" width="19.7109375" customWidth="1"/>
    <col min="13834" max="13834" width="29.7109375" customWidth="1"/>
    <col min="14083" max="14083" width="24" customWidth="1"/>
    <col min="14085" max="14085" width="14.140625" customWidth="1"/>
    <col min="14086" max="14086" width="14.140625" bestFit="1" customWidth="1"/>
    <col min="14087" max="14087" width="13.42578125" customWidth="1"/>
    <col min="14089" max="14089" width="19.7109375" customWidth="1"/>
    <col min="14090" max="14090" width="29.7109375" customWidth="1"/>
    <col min="14339" max="14339" width="24" customWidth="1"/>
    <col min="14341" max="14341" width="14.140625" customWidth="1"/>
    <col min="14342" max="14342" width="14.140625" bestFit="1" customWidth="1"/>
    <col min="14343" max="14343" width="13.42578125" customWidth="1"/>
    <col min="14345" max="14345" width="19.7109375" customWidth="1"/>
    <col min="14346" max="14346" width="29.7109375" customWidth="1"/>
    <col min="14595" max="14595" width="24" customWidth="1"/>
    <col min="14597" max="14597" width="14.140625" customWidth="1"/>
    <col min="14598" max="14598" width="14.140625" bestFit="1" customWidth="1"/>
    <col min="14599" max="14599" width="13.42578125" customWidth="1"/>
    <col min="14601" max="14601" width="19.7109375" customWidth="1"/>
    <col min="14602" max="14602" width="29.7109375" customWidth="1"/>
    <col min="14851" max="14851" width="24" customWidth="1"/>
    <col min="14853" max="14853" width="14.140625" customWidth="1"/>
    <col min="14854" max="14854" width="14.140625" bestFit="1" customWidth="1"/>
    <col min="14855" max="14855" width="13.42578125" customWidth="1"/>
    <col min="14857" max="14857" width="19.7109375" customWidth="1"/>
    <col min="14858" max="14858" width="29.7109375" customWidth="1"/>
    <col min="15107" max="15107" width="24" customWidth="1"/>
    <col min="15109" max="15109" width="14.140625" customWidth="1"/>
    <col min="15110" max="15110" width="14.140625" bestFit="1" customWidth="1"/>
    <col min="15111" max="15111" width="13.42578125" customWidth="1"/>
    <col min="15113" max="15113" width="19.7109375" customWidth="1"/>
    <col min="15114" max="15114" width="29.7109375" customWidth="1"/>
    <col min="15363" max="15363" width="24" customWidth="1"/>
    <col min="15365" max="15365" width="14.140625" customWidth="1"/>
    <col min="15366" max="15366" width="14.140625" bestFit="1" customWidth="1"/>
    <col min="15367" max="15367" width="13.42578125" customWidth="1"/>
    <col min="15369" max="15369" width="19.7109375" customWidth="1"/>
    <col min="15370" max="15370" width="29.7109375" customWidth="1"/>
    <col min="15619" max="15619" width="24" customWidth="1"/>
    <col min="15621" max="15621" width="14.140625" customWidth="1"/>
    <col min="15622" max="15622" width="14.140625" bestFit="1" customWidth="1"/>
    <col min="15623" max="15623" width="13.42578125" customWidth="1"/>
    <col min="15625" max="15625" width="19.7109375" customWidth="1"/>
    <col min="15626" max="15626" width="29.7109375" customWidth="1"/>
    <col min="15875" max="15875" width="24" customWidth="1"/>
    <col min="15877" max="15877" width="14.140625" customWidth="1"/>
    <col min="15878" max="15878" width="14.140625" bestFit="1" customWidth="1"/>
    <col min="15879" max="15879" width="13.42578125" customWidth="1"/>
    <col min="15881" max="15881" width="19.7109375" customWidth="1"/>
    <col min="15882" max="15882" width="29.7109375" customWidth="1"/>
    <col min="16131" max="16131" width="24" customWidth="1"/>
    <col min="16133" max="16133" width="14.140625" customWidth="1"/>
    <col min="16134" max="16134" width="14.140625" bestFit="1" customWidth="1"/>
    <col min="16135" max="16135" width="13.42578125" customWidth="1"/>
    <col min="16137" max="16137" width="19.7109375" customWidth="1"/>
    <col min="16138" max="16138" width="29.7109375" customWidth="1"/>
  </cols>
  <sheetData>
    <row r="1" spans="1:10" s="50" customFormat="1" ht="57.75" customHeight="1" x14ac:dyDescent="0.2">
      <c r="A1" s="51"/>
      <c r="B1" s="136" t="s">
        <v>338</v>
      </c>
      <c r="C1" s="136"/>
      <c r="D1" s="136"/>
      <c r="E1" s="136"/>
      <c r="F1" s="136"/>
      <c r="G1" s="136"/>
      <c r="H1" s="136"/>
      <c r="I1" s="136"/>
      <c r="J1" s="136"/>
    </row>
    <row r="2" spans="1:10" s="50" customFormat="1" ht="79.5" customHeight="1" x14ac:dyDescent="0.2">
      <c r="A2" s="51"/>
      <c r="B2" s="52" t="s">
        <v>339</v>
      </c>
      <c r="C2" s="52" t="s">
        <v>297</v>
      </c>
      <c r="D2" s="52" t="s">
        <v>298</v>
      </c>
      <c r="E2" s="52" t="s">
        <v>299</v>
      </c>
      <c r="F2" s="52" t="s">
        <v>300</v>
      </c>
      <c r="G2" s="53" t="s">
        <v>301</v>
      </c>
      <c r="H2" s="53" t="s">
        <v>94</v>
      </c>
      <c r="I2" s="53" t="s">
        <v>302</v>
      </c>
      <c r="J2" s="57" t="s">
        <v>303</v>
      </c>
    </row>
    <row r="3" spans="1:10" ht="15.75" x14ac:dyDescent="0.25">
      <c r="A3" s="106">
        <v>1</v>
      </c>
      <c r="B3" s="101">
        <v>1</v>
      </c>
      <c r="C3" s="72" t="s">
        <v>394</v>
      </c>
      <c r="D3" s="73" t="s">
        <v>395</v>
      </c>
      <c r="E3" s="60">
        <v>44743</v>
      </c>
      <c r="F3" s="77">
        <v>38399616</v>
      </c>
      <c r="G3" s="60">
        <v>44926</v>
      </c>
      <c r="H3" s="58"/>
      <c r="I3" s="58"/>
      <c r="J3" s="58"/>
    </row>
    <row r="4" spans="1:10" ht="15.75" x14ac:dyDescent="0.25">
      <c r="A4" s="106">
        <v>2</v>
      </c>
      <c r="B4" s="106">
        <v>15</v>
      </c>
      <c r="C4" s="72" t="s">
        <v>396</v>
      </c>
      <c r="D4" s="78" t="s">
        <v>397</v>
      </c>
      <c r="E4" s="60">
        <v>44562</v>
      </c>
      <c r="F4" s="77">
        <v>119924640</v>
      </c>
      <c r="G4" s="60">
        <v>44804</v>
      </c>
      <c r="H4" s="58"/>
      <c r="I4" s="58"/>
      <c r="J4" s="58"/>
    </row>
    <row r="5" spans="1:10" ht="15.75" x14ac:dyDescent="0.25">
      <c r="A5" s="109">
        <v>3</v>
      </c>
      <c r="B5" s="82">
        <v>173</v>
      </c>
      <c r="C5" s="116" t="s">
        <v>495</v>
      </c>
      <c r="D5" s="82" t="s">
        <v>307</v>
      </c>
      <c r="E5" s="79">
        <v>44652</v>
      </c>
      <c r="F5" s="84">
        <v>29866368</v>
      </c>
      <c r="G5" s="79">
        <v>44926</v>
      </c>
      <c r="H5" s="82" t="s">
        <v>306</v>
      </c>
      <c r="I5" s="82"/>
      <c r="J5" s="82"/>
    </row>
    <row r="6" spans="1:10" ht="15.75" x14ac:dyDescent="0.25">
      <c r="A6" s="109">
        <v>4</v>
      </c>
      <c r="B6" s="109">
        <v>73</v>
      </c>
      <c r="C6" s="72" t="s">
        <v>398</v>
      </c>
      <c r="D6" s="58" t="s">
        <v>420</v>
      </c>
      <c r="E6" s="60">
        <v>44774</v>
      </c>
      <c r="F6" s="114">
        <v>19199808</v>
      </c>
      <c r="G6" s="60">
        <v>44957</v>
      </c>
      <c r="H6" s="82"/>
      <c r="I6" s="82"/>
      <c r="J6" s="82"/>
    </row>
    <row r="7" spans="1:10" ht="15.75" x14ac:dyDescent="0.25">
      <c r="A7" s="106">
        <v>5</v>
      </c>
      <c r="B7" s="109">
        <v>193</v>
      </c>
      <c r="C7" s="72" t="s">
        <v>496</v>
      </c>
      <c r="D7" s="82" t="s">
        <v>497</v>
      </c>
      <c r="E7" s="79">
        <v>44790</v>
      </c>
      <c r="F7" s="84">
        <v>27306393</v>
      </c>
      <c r="G7" s="79">
        <v>44920</v>
      </c>
      <c r="H7" s="82" t="s">
        <v>306</v>
      </c>
      <c r="I7" s="82"/>
      <c r="J7" s="82"/>
    </row>
    <row r="8" spans="1:10" ht="30" x14ac:dyDescent="0.25">
      <c r="A8" s="106">
        <v>6</v>
      </c>
      <c r="B8" s="137">
        <v>645</v>
      </c>
      <c r="C8" s="58" t="s">
        <v>401</v>
      </c>
      <c r="D8" s="78" t="s">
        <v>402</v>
      </c>
      <c r="E8" s="88">
        <v>44757</v>
      </c>
      <c r="F8" s="77">
        <v>110665560</v>
      </c>
      <c r="G8" s="60">
        <v>44926</v>
      </c>
      <c r="H8" s="74"/>
      <c r="I8" s="58"/>
      <c r="J8" s="75"/>
    </row>
    <row r="9" spans="1:10" ht="15.75" x14ac:dyDescent="0.25">
      <c r="A9" s="106">
        <v>7</v>
      </c>
      <c r="B9" s="90">
        <v>25</v>
      </c>
      <c r="C9" s="58" t="s">
        <v>404</v>
      </c>
      <c r="D9" s="73" t="s">
        <v>405</v>
      </c>
      <c r="E9" s="88">
        <v>44707</v>
      </c>
      <c r="F9" s="91">
        <v>7466592</v>
      </c>
      <c r="G9" s="60">
        <v>44738</v>
      </c>
      <c r="H9" s="138"/>
      <c r="I9" s="56"/>
      <c r="J9" s="139"/>
    </row>
    <row r="10" spans="1:10" ht="31.5" x14ac:dyDescent="0.25">
      <c r="A10" s="109">
        <v>8</v>
      </c>
      <c r="B10" s="110" t="s">
        <v>403</v>
      </c>
      <c r="C10" s="58" t="s">
        <v>399</v>
      </c>
      <c r="D10" s="58" t="s">
        <v>400</v>
      </c>
      <c r="E10" s="60">
        <v>44774</v>
      </c>
      <c r="F10" s="125">
        <v>82499175</v>
      </c>
      <c r="G10" s="60">
        <v>44592</v>
      </c>
      <c r="H10" s="74"/>
      <c r="I10" s="58"/>
      <c r="J10" s="75"/>
    </row>
    <row r="11" spans="1:10" ht="15.75" x14ac:dyDescent="0.25">
      <c r="A11" s="109">
        <v>9</v>
      </c>
      <c r="B11" s="109">
        <v>110</v>
      </c>
      <c r="C11" s="72" t="s">
        <v>474</v>
      </c>
      <c r="D11" s="75" t="s">
        <v>429</v>
      </c>
      <c r="E11" s="60">
        <v>44790</v>
      </c>
      <c r="F11" s="124">
        <v>29866368</v>
      </c>
      <c r="G11" s="82"/>
      <c r="H11" s="80"/>
      <c r="I11" s="82"/>
      <c r="J11" s="81"/>
    </row>
    <row r="12" spans="1:10" ht="15.75" x14ac:dyDescent="0.25">
      <c r="A12" s="106">
        <v>10</v>
      </c>
      <c r="B12" s="90">
        <v>22</v>
      </c>
      <c r="C12" s="72" t="s">
        <v>406</v>
      </c>
      <c r="D12" s="72" t="s">
        <v>395</v>
      </c>
      <c r="E12" s="87">
        <v>44743</v>
      </c>
      <c r="F12" s="123">
        <v>25599744</v>
      </c>
      <c r="G12" s="60">
        <v>44926</v>
      </c>
      <c r="H12" s="82"/>
      <c r="I12" s="82"/>
      <c r="J12" s="82"/>
    </row>
    <row r="13" spans="1:10" ht="15.75" x14ac:dyDescent="0.25">
      <c r="A13" s="106">
        <v>11</v>
      </c>
      <c r="B13" s="109">
        <v>180</v>
      </c>
      <c r="C13" s="140" t="s">
        <v>407</v>
      </c>
      <c r="D13" s="83" t="s">
        <v>408</v>
      </c>
      <c r="E13" s="87">
        <v>44586</v>
      </c>
      <c r="F13" s="141">
        <v>23258112</v>
      </c>
      <c r="G13" s="60">
        <v>44767</v>
      </c>
      <c r="H13" s="82"/>
      <c r="I13" s="82"/>
      <c r="J13" s="82"/>
    </row>
    <row r="14" spans="1:10" ht="30" x14ac:dyDescent="0.25">
      <c r="A14" s="106">
        <v>12</v>
      </c>
      <c r="B14" s="109">
        <v>155</v>
      </c>
      <c r="C14" s="72" t="s">
        <v>407</v>
      </c>
      <c r="D14" s="58" t="s">
        <v>482</v>
      </c>
      <c r="E14" s="60">
        <v>44784</v>
      </c>
      <c r="F14" s="120">
        <v>21333120</v>
      </c>
      <c r="G14" s="82"/>
      <c r="H14" s="80"/>
      <c r="I14" s="82"/>
      <c r="J14" s="81"/>
    </row>
    <row r="15" spans="1:10" ht="15.75" x14ac:dyDescent="0.25">
      <c r="A15" s="109">
        <v>13</v>
      </c>
      <c r="B15" s="109">
        <v>501</v>
      </c>
      <c r="C15" s="76" t="s">
        <v>498</v>
      </c>
      <c r="D15" s="82" t="s">
        <v>499</v>
      </c>
      <c r="E15" s="79">
        <v>44795</v>
      </c>
      <c r="F15" s="84">
        <v>67599324</v>
      </c>
      <c r="G15" s="79">
        <v>44886</v>
      </c>
      <c r="H15" s="82" t="s">
        <v>306</v>
      </c>
      <c r="I15" s="82"/>
      <c r="J15" s="82"/>
    </row>
    <row r="16" spans="1:10" ht="15.75" x14ac:dyDescent="0.25">
      <c r="A16" s="109">
        <v>14</v>
      </c>
      <c r="B16" s="106">
        <v>271</v>
      </c>
      <c r="C16" s="142" t="s">
        <v>409</v>
      </c>
      <c r="D16" s="86" t="s">
        <v>410</v>
      </c>
      <c r="E16" s="89">
        <v>44511</v>
      </c>
      <c r="F16" s="84">
        <f>85332480+34132992</f>
        <v>119465472</v>
      </c>
      <c r="G16" s="60">
        <v>44753</v>
      </c>
      <c r="H16" s="82"/>
      <c r="I16" s="82"/>
      <c r="J16" s="82"/>
    </row>
    <row r="17" spans="1:10" ht="15.75" x14ac:dyDescent="0.25">
      <c r="A17" s="106">
        <v>15</v>
      </c>
      <c r="B17" s="109">
        <v>155</v>
      </c>
      <c r="C17" s="72" t="s">
        <v>409</v>
      </c>
      <c r="D17" s="58" t="s">
        <v>476</v>
      </c>
      <c r="E17" s="89">
        <v>44754</v>
      </c>
      <c r="F17" s="121">
        <v>85332480</v>
      </c>
      <c r="G17" s="82"/>
      <c r="H17" s="82"/>
      <c r="I17" s="82"/>
      <c r="J17" s="82"/>
    </row>
    <row r="18" spans="1:10" ht="47.25" x14ac:dyDescent="0.25">
      <c r="A18" s="106">
        <v>16</v>
      </c>
      <c r="B18" s="110" t="s">
        <v>412</v>
      </c>
      <c r="C18" s="143" t="s">
        <v>411</v>
      </c>
      <c r="D18" s="72" t="s">
        <v>413</v>
      </c>
      <c r="E18" s="92">
        <v>44512</v>
      </c>
      <c r="F18" s="84">
        <v>115729155</v>
      </c>
      <c r="G18" s="60">
        <v>44804</v>
      </c>
      <c r="H18" s="82"/>
      <c r="I18" s="82"/>
      <c r="J18" s="82"/>
    </row>
    <row r="19" spans="1:10" ht="15.75" x14ac:dyDescent="0.25">
      <c r="A19" s="106">
        <v>17</v>
      </c>
      <c r="B19" s="111">
        <v>221</v>
      </c>
      <c r="C19" s="72" t="s">
        <v>414</v>
      </c>
      <c r="D19" s="73" t="s">
        <v>395</v>
      </c>
      <c r="E19" s="89">
        <v>44743</v>
      </c>
      <c r="F19" s="144">
        <v>19199808</v>
      </c>
      <c r="G19" s="60">
        <v>44926</v>
      </c>
      <c r="H19" s="82"/>
      <c r="I19" s="82"/>
      <c r="J19" s="82"/>
    </row>
    <row r="20" spans="1:10" ht="15.75" x14ac:dyDescent="0.25">
      <c r="A20" s="109">
        <v>18</v>
      </c>
      <c r="B20" s="109">
        <v>190</v>
      </c>
      <c r="C20" s="76" t="s">
        <v>500</v>
      </c>
      <c r="D20" s="82" t="s">
        <v>501</v>
      </c>
      <c r="E20" s="79">
        <v>44775</v>
      </c>
      <c r="F20" s="91">
        <v>26666400</v>
      </c>
      <c r="G20" s="79">
        <v>44925</v>
      </c>
      <c r="H20" s="82" t="s">
        <v>306</v>
      </c>
      <c r="I20" s="82"/>
      <c r="J20" s="82"/>
    </row>
    <row r="21" spans="1:10" ht="30" x14ac:dyDescent="0.25">
      <c r="A21" s="109">
        <v>19</v>
      </c>
      <c r="B21" s="109">
        <v>118</v>
      </c>
      <c r="C21" s="55" t="s">
        <v>304</v>
      </c>
      <c r="D21" s="55" t="s">
        <v>307</v>
      </c>
      <c r="E21" s="89">
        <v>44628</v>
      </c>
      <c r="F21" s="59">
        <v>26000000</v>
      </c>
      <c r="G21" s="55" t="s">
        <v>305</v>
      </c>
      <c r="H21" s="55" t="s">
        <v>306</v>
      </c>
      <c r="I21" s="55"/>
      <c r="J21" s="56" t="s">
        <v>309</v>
      </c>
    </row>
    <row r="22" spans="1:10" ht="15.75" x14ac:dyDescent="0.25">
      <c r="A22" s="106">
        <v>20</v>
      </c>
      <c r="B22" s="109">
        <v>106</v>
      </c>
      <c r="C22" s="72" t="s">
        <v>475</v>
      </c>
      <c r="D22" s="115" t="s">
        <v>476</v>
      </c>
      <c r="E22" s="89">
        <v>44769</v>
      </c>
      <c r="F22" s="121">
        <v>25000000</v>
      </c>
      <c r="G22" s="60">
        <v>44921</v>
      </c>
      <c r="H22" s="82"/>
      <c r="I22" s="82"/>
      <c r="J22" s="82"/>
    </row>
    <row r="23" spans="1:10" ht="15.75" x14ac:dyDescent="0.25">
      <c r="A23" s="106">
        <v>21</v>
      </c>
      <c r="B23" s="82" t="s">
        <v>502</v>
      </c>
      <c r="C23" s="76" t="s">
        <v>503</v>
      </c>
      <c r="D23" s="82" t="s">
        <v>504</v>
      </c>
      <c r="E23" s="79">
        <v>44767</v>
      </c>
      <c r="F23" s="91">
        <v>27733056</v>
      </c>
      <c r="G23" s="79">
        <v>44926</v>
      </c>
      <c r="H23" s="82" t="s">
        <v>306</v>
      </c>
      <c r="I23" s="82"/>
      <c r="J23" s="82"/>
    </row>
    <row r="24" spans="1:10" ht="15.75" x14ac:dyDescent="0.25">
      <c r="A24" s="106">
        <v>22</v>
      </c>
      <c r="B24" s="109">
        <v>423</v>
      </c>
      <c r="C24" s="142" t="s">
        <v>415</v>
      </c>
      <c r="D24" s="94" t="s">
        <v>397</v>
      </c>
      <c r="E24" s="79">
        <v>44519</v>
      </c>
      <c r="F24" s="97">
        <v>83686231</v>
      </c>
      <c r="G24" s="60">
        <v>44803</v>
      </c>
      <c r="H24" s="82"/>
      <c r="I24" s="82"/>
      <c r="J24" s="82"/>
    </row>
    <row r="25" spans="1:10" ht="15.75" x14ac:dyDescent="0.25">
      <c r="A25" s="109">
        <v>23</v>
      </c>
      <c r="B25" s="109">
        <v>170</v>
      </c>
      <c r="C25" s="76" t="s">
        <v>417</v>
      </c>
      <c r="D25" s="95" t="s">
        <v>416</v>
      </c>
      <c r="E25" s="79">
        <v>44764</v>
      </c>
      <c r="F25" s="91">
        <v>133758662</v>
      </c>
      <c r="G25" s="104">
        <v>44856</v>
      </c>
      <c r="H25" s="82"/>
      <c r="I25" s="82"/>
      <c r="J25" s="82"/>
    </row>
    <row r="26" spans="1:10" ht="30" x14ac:dyDescent="0.25">
      <c r="A26" s="109">
        <v>24</v>
      </c>
      <c r="B26" s="109">
        <v>220</v>
      </c>
      <c r="C26" s="72" t="s">
        <v>418</v>
      </c>
      <c r="D26" s="96" t="s">
        <v>419</v>
      </c>
      <c r="E26" s="89">
        <v>44760</v>
      </c>
      <c r="F26" s="127">
        <v>3697740</v>
      </c>
      <c r="G26" s="60">
        <v>44864</v>
      </c>
      <c r="H26" s="82"/>
      <c r="I26" s="82"/>
      <c r="J26" s="82"/>
    </row>
    <row r="27" spans="1:10" ht="15.75" x14ac:dyDescent="0.25">
      <c r="A27" s="106">
        <v>25</v>
      </c>
      <c r="B27" s="109">
        <v>84</v>
      </c>
      <c r="C27" s="76" t="s">
        <v>308</v>
      </c>
      <c r="D27" s="72" t="s">
        <v>420</v>
      </c>
      <c r="E27" s="89">
        <v>44602</v>
      </c>
      <c r="F27" s="85">
        <v>18000000</v>
      </c>
      <c r="G27" s="60">
        <v>44752</v>
      </c>
      <c r="H27" s="82"/>
      <c r="I27" s="82"/>
      <c r="J27" s="82"/>
    </row>
    <row r="28" spans="1:10" ht="15.75" x14ac:dyDescent="0.25">
      <c r="A28" s="106">
        <v>26</v>
      </c>
      <c r="B28" s="109">
        <v>201</v>
      </c>
      <c r="C28" s="76" t="s">
        <v>308</v>
      </c>
      <c r="D28" s="82" t="s">
        <v>505</v>
      </c>
      <c r="E28" s="79">
        <v>44813</v>
      </c>
      <c r="F28" s="91">
        <v>16960000</v>
      </c>
      <c r="G28" s="79">
        <v>44926</v>
      </c>
      <c r="H28" s="82" t="s">
        <v>306</v>
      </c>
      <c r="I28" s="82"/>
      <c r="J28" s="82"/>
    </row>
    <row r="29" spans="1:10" ht="15.75" x14ac:dyDescent="0.25">
      <c r="A29" s="106">
        <v>27</v>
      </c>
      <c r="B29" s="109">
        <v>111</v>
      </c>
      <c r="C29" s="72" t="s">
        <v>421</v>
      </c>
      <c r="D29" s="73" t="s">
        <v>400</v>
      </c>
      <c r="E29" s="79">
        <v>44743</v>
      </c>
      <c r="F29" s="85">
        <v>5333280</v>
      </c>
      <c r="G29" s="60">
        <v>44866</v>
      </c>
      <c r="H29" s="82"/>
      <c r="I29" s="82"/>
      <c r="J29" s="82"/>
    </row>
    <row r="30" spans="1:10" ht="30" x14ac:dyDescent="0.25">
      <c r="A30" s="109">
        <v>28</v>
      </c>
      <c r="B30" s="106">
        <v>112</v>
      </c>
      <c r="C30" s="58" t="s">
        <v>345</v>
      </c>
      <c r="D30" s="58" t="s">
        <v>346</v>
      </c>
      <c r="E30" s="60">
        <v>44743</v>
      </c>
      <c r="F30" s="61">
        <v>5333280</v>
      </c>
      <c r="G30" s="60">
        <v>44896</v>
      </c>
      <c r="H30" s="58" t="s">
        <v>306</v>
      </c>
      <c r="I30" s="58"/>
      <c r="J30" s="58" t="s">
        <v>347</v>
      </c>
    </row>
    <row r="31" spans="1:10" ht="15.75" x14ac:dyDescent="0.25">
      <c r="A31" s="109">
        <v>29</v>
      </c>
      <c r="B31" s="109">
        <v>107</v>
      </c>
      <c r="C31" s="55" t="s">
        <v>422</v>
      </c>
      <c r="D31" s="73" t="s">
        <v>400</v>
      </c>
      <c r="E31" s="79">
        <v>44771</v>
      </c>
      <c r="F31" s="84">
        <v>5333280</v>
      </c>
      <c r="G31" s="60">
        <v>44926</v>
      </c>
      <c r="H31" s="82"/>
      <c r="I31" s="82"/>
      <c r="J31" s="82"/>
    </row>
    <row r="32" spans="1:10" ht="15.75" x14ac:dyDescent="0.25">
      <c r="A32" s="106">
        <v>30</v>
      </c>
      <c r="B32" s="109">
        <v>103</v>
      </c>
      <c r="C32" s="76" t="s">
        <v>423</v>
      </c>
      <c r="D32" s="77" t="s">
        <v>424</v>
      </c>
      <c r="E32" s="79">
        <v>44593</v>
      </c>
      <c r="F32" s="85">
        <v>76799232</v>
      </c>
      <c r="G32" s="60">
        <v>44895</v>
      </c>
      <c r="H32" s="82"/>
      <c r="I32" s="82"/>
      <c r="J32" s="82"/>
    </row>
    <row r="33" spans="1:10" ht="30" x14ac:dyDescent="0.25">
      <c r="A33" s="106">
        <v>31</v>
      </c>
      <c r="B33" s="90">
        <v>16</v>
      </c>
      <c r="C33" s="74" t="s">
        <v>425</v>
      </c>
      <c r="D33" s="72" t="s">
        <v>426</v>
      </c>
      <c r="E33" s="89">
        <v>44706</v>
      </c>
      <c r="F33" s="85">
        <v>26165480</v>
      </c>
      <c r="G33" s="89">
        <v>44782</v>
      </c>
      <c r="H33" s="82"/>
      <c r="I33" s="82"/>
      <c r="J33" s="82"/>
    </row>
    <row r="34" spans="1:10" ht="15.75" x14ac:dyDescent="0.25">
      <c r="A34" s="106">
        <v>32</v>
      </c>
      <c r="B34" s="109">
        <v>23</v>
      </c>
      <c r="C34" s="76" t="s">
        <v>477</v>
      </c>
      <c r="D34" s="82" t="s">
        <v>506</v>
      </c>
      <c r="E34" s="79">
        <v>44564</v>
      </c>
      <c r="F34" s="91">
        <f>40963520+4577968</f>
        <v>45541488</v>
      </c>
      <c r="G34" s="79">
        <v>44806</v>
      </c>
      <c r="H34" s="82" t="s">
        <v>306</v>
      </c>
      <c r="I34" s="82"/>
      <c r="J34" s="82"/>
    </row>
    <row r="35" spans="1:10" ht="15.75" x14ac:dyDescent="0.25">
      <c r="A35" s="109">
        <v>33</v>
      </c>
      <c r="B35" s="109">
        <v>200</v>
      </c>
      <c r="C35" s="76" t="s">
        <v>427</v>
      </c>
      <c r="D35" s="73" t="s">
        <v>400</v>
      </c>
      <c r="E35" s="89">
        <v>44771</v>
      </c>
      <c r="F35" s="85">
        <v>24319760</v>
      </c>
      <c r="G35" s="89">
        <v>44926</v>
      </c>
      <c r="H35" s="82"/>
      <c r="I35" s="82"/>
      <c r="J35" s="82"/>
    </row>
    <row r="36" spans="1:10" ht="30" x14ac:dyDescent="0.25">
      <c r="A36" s="109">
        <v>34</v>
      </c>
      <c r="B36" s="109">
        <v>1</v>
      </c>
      <c r="C36" s="76" t="s">
        <v>479</v>
      </c>
      <c r="D36" s="58" t="s">
        <v>480</v>
      </c>
      <c r="E36" s="89">
        <v>44784</v>
      </c>
      <c r="F36" s="145">
        <v>41833790</v>
      </c>
      <c r="G36" s="82"/>
      <c r="H36" s="82"/>
      <c r="I36" s="82"/>
      <c r="J36" s="82"/>
    </row>
    <row r="37" spans="1:10" ht="15.75" x14ac:dyDescent="0.25">
      <c r="A37" s="106">
        <v>35</v>
      </c>
      <c r="B37" s="90">
        <v>46</v>
      </c>
      <c r="C37" s="119" t="s">
        <v>428</v>
      </c>
      <c r="D37" s="95" t="s">
        <v>429</v>
      </c>
      <c r="E37" s="89">
        <v>44702</v>
      </c>
      <c r="F37" s="91">
        <v>26954000</v>
      </c>
      <c r="G37" s="60">
        <v>44825</v>
      </c>
      <c r="H37" s="82"/>
      <c r="I37" s="82"/>
      <c r="J37" s="82"/>
    </row>
    <row r="38" spans="1:10" ht="15.75" x14ac:dyDescent="0.25">
      <c r="A38" s="106">
        <v>36</v>
      </c>
      <c r="B38" s="109">
        <v>1</v>
      </c>
      <c r="C38" s="76" t="s">
        <v>428</v>
      </c>
      <c r="D38" s="82" t="s">
        <v>307</v>
      </c>
      <c r="E38" s="79">
        <v>44581</v>
      </c>
      <c r="F38" s="91">
        <v>28000000</v>
      </c>
      <c r="G38" s="79">
        <v>44670</v>
      </c>
      <c r="H38" s="82" t="s">
        <v>507</v>
      </c>
      <c r="I38" s="82"/>
      <c r="J38" s="82"/>
    </row>
    <row r="39" spans="1:10" ht="30" x14ac:dyDescent="0.25">
      <c r="A39" s="106">
        <v>37</v>
      </c>
      <c r="B39" s="109">
        <v>3</v>
      </c>
      <c r="C39" s="72" t="s">
        <v>484</v>
      </c>
      <c r="D39" s="58" t="s">
        <v>485</v>
      </c>
      <c r="E39" s="89">
        <v>44763</v>
      </c>
      <c r="F39" s="120">
        <v>25599744</v>
      </c>
      <c r="G39" s="117">
        <v>44925</v>
      </c>
      <c r="H39" s="82"/>
      <c r="I39" s="82"/>
      <c r="J39" s="82"/>
    </row>
    <row r="40" spans="1:10" ht="15.75" x14ac:dyDescent="0.25">
      <c r="A40" s="109">
        <v>38</v>
      </c>
      <c r="B40" s="109">
        <v>4</v>
      </c>
      <c r="C40" s="72" t="s">
        <v>508</v>
      </c>
      <c r="D40" s="82" t="s">
        <v>99</v>
      </c>
      <c r="E40" s="79">
        <v>44770</v>
      </c>
      <c r="F40" s="91">
        <v>35999640</v>
      </c>
      <c r="G40" s="79">
        <v>44926</v>
      </c>
      <c r="H40" s="82" t="s">
        <v>306</v>
      </c>
      <c r="I40" s="82"/>
      <c r="J40" s="82"/>
    </row>
    <row r="41" spans="1:10" ht="30" x14ac:dyDescent="0.25">
      <c r="A41" s="109">
        <v>39</v>
      </c>
      <c r="B41" s="109">
        <v>242</v>
      </c>
      <c r="C41" s="103" t="s">
        <v>431</v>
      </c>
      <c r="D41" s="94" t="s">
        <v>430</v>
      </c>
      <c r="E41" s="89">
        <v>44562</v>
      </c>
      <c r="F41" s="85">
        <v>37500000</v>
      </c>
      <c r="G41" s="60">
        <v>44790</v>
      </c>
      <c r="H41" s="82"/>
      <c r="I41" s="82"/>
      <c r="J41" s="82"/>
    </row>
    <row r="42" spans="1:10" ht="15.75" x14ac:dyDescent="0.25">
      <c r="A42" s="106">
        <v>40</v>
      </c>
      <c r="B42" s="109">
        <v>150</v>
      </c>
      <c r="C42" s="103" t="s">
        <v>431</v>
      </c>
      <c r="D42" s="82" t="s">
        <v>509</v>
      </c>
      <c r="E42" s="79">
        <v>44791</v>
      </c>
      <c r="F42" s="91">
        <v>20000000</v>
      </c>
      <c r="G42" s="79">
        <v>44912</v>
      </c>
      <c r="H42" s="82" t="s">
        <v>306</v>
      </c>
      <c r="I42" s="82"/>
      <c r="J42" s="82"/>
    </row>
    <row r="43" spans="1:10" ht="15.75" x14ac:dyDescent="0.25">
      <c r="A43" s="106">
        <v>41</v>
      </c>
      <c r="B43" s="109">
        <v>5</v>
      </c>
      <c r="C43" s="58" t="s">
        <v>310</v>
      </c>
      <c r="D43" s="55" t="s">
        <v>99</v>
      </c>
      <c r="E43" s="89">
        <v>44621</v>
      </c>
      <c r="F43" s="126">
        <v>41673645</v>
      </c>
      <c r="G43" s="55" t="s">
        <v>311</v>
      </c>
      <c r="H43" s="55" t="s">
        <v>306</v>
      </c>
      <c r="I43" s="55"/>
      <c r="J43" s="56"/>
    </row>
    <row r="44" spans="1:10" ht="30" x14ac:dyDescent="0.25">
      <c r="A44" s="106">
        <v>42</v>
      </c>
      <c r="B44" s="90">
        <v>5</v>
      </c>
      <c r="C44" s="72" t="s">
        <v>432</v>
      </c>
      <c r="D44" s="95" t="s">
        <v>433</v>
      </c>
      <c r="E44" s="89">
        <v>44621</v>
      </c>
      <c r="F44" s="84">
        <v>41673645</v>
      </c>
      <c r="G44" s="60">
        <v>44798</v>
      </c>
      <c r="H44" s="82"/>
      <c r="I44" s="82"/>
      <c r="J44" s="82"/>
    </row>
    <row r="45" spans="1:10" ht="30" x14ac:dyDescent="0.25">
      <c r="A45" s="109">
        <v>43</v>
      </c>
      <c r="B45" s="109">
        <v>6</v>
      </c>
      <c r="C45" s="142" t="s">
        <v>438</v>
      </c>
      <c r="D45" s="58" t="s">
        <v>439</v>
      </c>
      <c r="E45" s="89">
        <v>44512</v>
      </c>
      <c r="F45" s="99">
        <v>59178974</v>
      </c>
      <c r="G45" s="60">
        <v>44784</v>
      </c>
      <c r="H45" s="82"/>
      <c r="I45" s="82"/>
      <c r="J45" s="82"/>
    </row>
    <row r="46" spans="1:10" ht="15.75" x14ac:dyDescent="0.25">
      <c r="A46" s="109">
        <v>44</v>
      </c>
      <c r="B46" s="109">
        <v>1</v>
      </c>
      <c r="C46" s="72" t="s">
        <v>438</v>
      </c>
      <c r="D46" s="55" t="s">
        <v>429</v>
      </c>
      <c r="E46" s="89">
        <v>44785</v>
      </c>
      <c r="F46" s="99">
        <v>34132992</v>
      </c>
      <c r="G46" s="82"/>
      <c r="H46" s="82"/>
      <c r="I46" s="82"/>
      <c r="J46" s="82"/>
    </row>
    <row r="47" spans="1:10" ht="15.75" x14ac:dyDescent="0.25">
      <c r="A47" s="106">
        <v>45</v>
      </c>
      <c r="B47" s="109">
        <v>2</v>
      </c>
      <c r="C47" s="72" t="s">
        <v>434</v>
      </c>
      <c r="D47" s="73" t="s">
        <v>429</v>
      </c>
      <c r="E47" s="89">
        <v>44774</v>
      </c>
      <c r="F47" s="84">
        <v>40532928</v>
      </c>
      <c r="G47" s="60">
        <v>44834</v>
      </c>
      <c r="H47" s="82"/>
      <c r="I47" s="82"/>
      <c r="J47" s="82"/>
    </row>
    <row r="48" spans="1:10" ht="30" x14ac:dyDescent="0.25">
      <c r="A48" s="106">
        <v>46</v>
      </c>
      <c r="B48" s="109">
        <v>45</v>
      </c>
      <c r="C48" s="55" t="s">
        <v>440</v>
      </c>
      <c r="D48" s="58" t="s">
        <v>441</v>
      </c>
      <c r="E48" s="89">
        <v>44562</v>
      </c>
      <c r="F48" s="99">
        <v>38892731</v>
      </c>
      <c r="G48" s="60">
        <v>44757</v>
      </c>
      <c r="H48" s="82"/>
      <c r="I48" s="82"/>
      <c r="J48" s="82"/>
    </row>
    <row r="49" spans="1:10" ht="15.75" x14ac:dyDescent="0.25">
      <c r="A49" s="106">
        <v>47</v>
      </c>
      <c r="B49" s="109">
        <v>153</v>
      </c>
      <c r="C49" s="72" t="s">
        <v>440</v>
      </c>
      <c r="D49" s="82" t="s">
        <v>510</v>
      </c>
      <c r="E49" s="79">
        <v>44781</v>
      </c>
      <c r="F49" s="84">
        <v>33348550</v>
      </c>
      <c r="G49" s="79">
        <v>44895</v>
      </c>
      <c r="H49" s="82" t="s">
        <v>306</v>
      </c>
      <c r="I49" s="82"/>
      <c r="J49" s="82"/>
    </row>
    <row r="50" spans="1:10" ht="15.75" x14ac:dyDescent="0.25">
      <c r="A50" s="109">
        <v>48</v>
      </c>
      <c r="B50" s="109">
        <v>3</v>
      </c>
      <c r="C50" s="58" t="s">
        <v>442</v>
      </c>
      <c r="D50" s="58" t="s">
        <v>397</v>
      </c>
      <c r="E50" s="89">
        <v>44601</v>
      </c>
      <c r="F50" s="99">
        <v>27499320</v>
      </c>
      <c r="G50" s="104">
        <v>44842</v>
      </c>
      <c r="H50" s="82"/>
      <c r="I50" s="82"/>
      <c r="J50" s="82"/>
    </row>
    <row r="51" spans="1:10" ht="15.75" x14ac:dyDescent="0.25">
      <c r="A51" s="109">
        <v>49</v>
      </c>
      <c r="B51" s="109">
        <v>1</v>
      </c>
      <c r="C51" s="72" t="s">
        <v>443</v>
      </c>
      <c r="D51" s="73" t="s">
        <v>99</v>
      </c>
      <c r="E51" s="100">
        <v>44743</v>
      </c>
      <c r="F51" s="146">
        <v>25599744</v>
      </c>
      <c r="G51" s="104">
        <v>44926</v>
      </c>
      <c r="H51" s="55"/>
      <c r="I51" s="82"/>
      <c r="J51" s="82"/>
    </row>
    <row r="52" spans="1:10" ht="15.75" x14ac:dyDescent="0.25">
      <c r="A52" s="106">
        <v>50</v>
      </c>
      <c r="B52" s="90">
        <v>5</v>
      </c>
      <c r="C52" s="72" t="s">
        <v>444</v>
      </c>
      <c r="D52" s="73" t="s">
        <v>395</v>
      </c>
      <c r="E52" s="89">
        <v>44747</v>
      </c>
      <c r="F52" s="84">
        <v>6399936</v>
      </c>
      <c r="G52" s="105">
        <v>44931</v>
      </c>
      <c r="H52" s="82"/>
      <c r="I52" s="82"/>
      <c r="J52" s="82"/>
    </row>
    <row r="53" spans="1:10" ht="15.75" x14ac:dyDescent="0.25">
      <c r="A53" s="106">
        <v>51</v>
      </c>
      <c r="B53" s="109">
        <v>155</v>
      </c>
      <c r="C53" s="72" t="s">
        <v>511</v>
      </c>
      <c r="D53" s="82" t="s">
        <v>457</v>
      </c>
      <c r="E53" s="79">
        <v>44805</v>
      </c>
      <c r="F53" s="84">
        <v>63999360</v>
      </c>
      <c r="G53" s="79">
        <v>45169</v>
      </c>
      <c r="H53" s="82" t="s">
        <v>306</v>
      </c>
      <c r="I53" s="82"/>
      <c r="J53" s="82"/>
    </row>
    <row r="54" spans="1:10" ht="30" x14ac:dyDescent="0.25">
      <c r="A54" s="106">
        <v>52</v>
      </c>
      <c r="B54" s="90">
        <v>105</v>
      </c>
      <c r="C54" s="58" t="s">
        <v>340</v>
      </c>
      <c r="D54" s="58" t="s">
        <v>341</v>
      </c>
      <c r="E54" s="60">
        <v>44733</v>
      </c>
      <c r="F54" s="61">
        <v>6933264</v>
      </c>
      <c r="G54" s="60">
        <v>44927</v>
      </c>
      <c r="H54" s="58" t="s">
        <v>306</v>
      </c>
      <c r="I54" s="58"/>
      <c r="J54" s="58" t="s">
        <v>342</v>
      </c>
    </row>
    <row r="55" spans="1:10" ht="30" x14ac:dyDescent="0.25">
      <c r="A55" s="109">
        <v>53</v>
      </c>
      <c r="B55" s="101">
        <v>12</v>
      </c>
      <c r="C55" s="72" t="s">
        <v>445</v>
      </c>
      <c r="D55" s="72" t="s">
        <v>446</v>
      </c>
      <c r="E55" s="100">
        <v>44562</v>
      </c>
      <c r="F55" s="93">
        <v>52331076</v>
      </c>
      <c r="G55" s="94">
        <v>44728</v>
      </c>
      <c r="H55" s="82"/>
      <c r="I55" s="82"/>
      <c r="J55" s="82"/>
    </row>
    <row r="56" spans="1:10" ht="15.75" x14ac:dyDescent="0.25">
      <c r="A56" s="109">
        <v>54</v>
      </c>
      <c r="B56" s="109">
        <v>107</v>
      </c>
      <c r="C56" s="72" t="s">
        <v>445</v>
      </c>
      <c r="D56" s="82" t="s">
        <v>512</v>
      </c>
      <c r="E56" s="79">
        <v>44783</v>
      </c>
      <c r="F56" s="84">
        <v>20799792</v>
      </c>
      <c r="G56" s="79">
        <v>44926</v>
      </c>
      <c r="H56" s="82" t="s">
        <v>306</v>
      </c>
      <c r="I56" s="82"/>
      <c r="J56" s="82"/>
    </row>
    <row r="57" spans="1:10" ht="30" x14ac:dyDescent="0.25">
      <c r="A57" s="106">
        <v>55</v>
      </c>
      <c r="B57" s="109">
        <v>2</v>
      </c>
      <c r="C57" s="72" t="s">
        <v>478</v>
      </c>
      <c r="D57" s="58" t="s">
        <v>483</v>
      </c>
      <c r="E57" s="89">
        <v>44753</v>
      </c>
      <c r="F57" s="99">
        <v>78144774</v>
      </c>
      <c r="G57" s="89">
        <v>44925</v>
      </c>
      <c r="H57" s="82"/>
      <c r="I57" s="82"/>
      <c r="J57" s="82"/>
    </row>
    <row r="58" spans="1:10" ht="30" x14ac:dyDescent="0.25">
      <c r="A58" s="106">
        <v>56</v>
      </c>
      <c r="B58" s="106">
        <v>279</v>
      </c>
      <c r="C58" s="58" t="s">
        <v>343</v>
      </c>
      <c r="D58" s="58" t="s">
        <v>99</v>
      </c>
      <c r="E58" s="60">
        <v>44742</v>
      </c>
      <c r="F58" s="61">
        <v>10399896</v>
      </c>
      <c r="G58" s="60">
        <v>44926</v>
      </c>
      <c r="H58" s="58" t="s">
        <v>306</v>
      </c>
      <c r="I58" s="58"/>
      <c r="J58" s="58" t="s">
        <v>344</v>
      </c>
    </row>
    <row r="59" spans="1:10" ht="30" x14ac:dyDescent="0.25">
      <c r="A59" s="106">
        <v>57</v>
      </c>
      <c r="B59" s="109">
        <v>0</v>
      </c>
      <c r="C59" s="72" t="s">
        <v>447</v>
      </c>
      <c r="D59" s="72" t="s">
        <v>448</v>
      </c>
      <c r="E59" s="100">
        <v>44767</v>
      </c>
      <c r="F59" s="122">
        <v>27733056</v>
      </c>
      <c r="G59" s="72" t="s">
        <v>449</v>
      </c>
      <c r="H59" s="82"/>
      <c r="I59" s="82"/>
      <c r="J59" s="82"/>
    </row>
    <row r="60" spans="1:10" ht="30" x14ac:dyDescent="0.25">
      <c r="A60" s="109">
        <v>58</v>
      </c>
      <c r="B60" s="109">
        <v>3</v>
      </c>
      <c r="C60" s="73" t="s">
        <v>450</v>
      </c>
      <c r="D60" s="78" t="s">
        <v>451</v>
      </c>
      <c r="E60" s="73" t="s">
        <v>452</v>
      </c>
      <c r="F60" s="125">
        <v>44799552</v>
      </c>
      <c r="G60" s="94">
        <v>44926</v>
      </c>
      <c r="H60" s="82"/>
      <c r="I60" s="82"/>
      <c r="J60" s="82"/>
    </row>
    <row r="61" spans="1:10" ht="15.75" x14ac:dyDescent="0.25">
      <c r="A61" s="109">
        <v>59</v>
      </c>
      <c r="B61" s="109">
        <v>12</v>
      </c>
      <c r="C61" s="55" t="s">
        <v>312</v>
      </c>
      <c r="D61" s="55" t="s">
        <v>99</v>
      </c>
      <c r="E61" s="55" t="s">
        <v>315</v>
      </c>
      <c r="F61" s="59">
        <v>46516224</v>
      </c>
      <c r="G61" s="55" t="s">
        <v>313</v>
      </c>
      <c r="H61" s="55" t="s">
        <v>306</v>
      </c>
      <c r="I61" s="55"/>
      <c r="J61" s="56" t="s">
        <v>314</v>
      </c>
    </row>
    <row r="62" spans="1:10" ht="30" x14ac:dyDescent="0.25">
      <c r="A62" s="106">
        <v>60</v>
      </c>
      <c r="B62" s="109">
        <v>2</v>
      </c>
      <c r="C62" s="72" t="s">
        <v>453</v>
      </c>
      <c r="D62" s="72" t="s">
        <v>454</v>
      </c>
      <c r="E62" s="100">
        <v>44767</v>
      </c>
      <c r="F62" s="84">
        <v>62968259</v>
      </c>
      <c r="G62" s="94">
        <v>44926</v>
      </c>
      <c r="H62" s="82"/>
      <c r="I62" s="82"/>
      <c r="J62" s="82"/>
    </row>
    <row r="63" spans="1:10" ht="15.75" x14ac:dyDescent="0.25">
      <c r="A63" s="106">
        <v>61</v>
      </c>
      <c r="B63" s="109">
        <v>2</v>
      </c>
      <c r="C63" s="72" t="s">
        <v>481</v>
      </c>
      <c r="D63" s="55" t="s">
        <v>395</v>
      </c>
      <c r="E63" s="89">
        <v>44767</v>
      </c>
      <c r="F63" s="99">
        <v>7964320</v>
      </c>
      <c r="G63" s="82"/>
      <c r="H63" s="82"/>
      <c r="I63" s="82"/>
      <c r="J63" s="82"/>
    </row>
    <row r="64" spans="1:10" ht="30" x14ac:dyDescent="0.25">
      <c r="A64" s="106">
        <v>62</v>
      </c>
      <c r="B64" s="109">
        <v>3</v>
      </c>
      <c r="C64" s="55" t="s">
        <v>455</v>
      </c>
      <c r="D64" s="102" t="s">
        <v>456</v>
      </c>
      <c r="E64" s="100">
        <v>44562</v>
      </c>
      <c r="F64" s="84">
        <v>52799472</v>
      </c>
      <c r="G64" s="94">
        <v>44880</v>
      </c>
      <c r="H64" s="82"/>
      <c r="I64" s="82"/>
      <c r="J64" s="82"/>
    </row>
    <row r="65" spans="1:10" ht="30" x14ac:dyDescent="0.25">
      <c r="A65" s="109">
        <v>63</v>
      </c>
      <c r="B65" s="109">
        <v>12</v>
      </c>
      <c r="C65" s="55" t="s">
        <v>316</v>
      </c>
      <c r="D65" s="55" t="s">
        <v>317</v>
      </c>
      <c r="E65" s="55" t="s">
        <v>318</v>
      </c>
      <c r="F65" s="59">
        <v>25647744</v>
      </c>
      <c r="G65" s="55" t="s">
        <v>319</v>
      </c>
      <c r="H65" s="55" t="s">
        <v>306</v>
      </c>
      <c r="I65" s="55"/>
      <c r="J65" s="56" t="s">
        <v>309</v>
      </c>
    </row>
    <row r="66" spans="1:10" ht="15.75" x14ac:dyDescent="0.25">
      <c r="A66" s="109">
        <v>64</v>
      </c>
      <c r="B66" s="109">
        <v>331</v>
      </c>
      <c r="C66" s="142" t="s">
        <v>458</v>
      </c>
      <c r="D66" s="77" t="s">
        <v>457</v>
      </c>
      <c r="E66" s="89">
        <v>44512</v>
      </c>
      <c r="F66" s="84">
        <v>11629056</v>
      </c>
      <c r="G66" s="60">
        <v>44877</v>
      </c>
      <c r="H66" s="82"/>
      <c r="I66" s="82"/>
      <c r="J66" s="82"/>
    </row>
    <row r="67" spans="1:10" ht="15.75" x14ac:dyDescent="0.25">
      <c r="A67" s="106">
        <v>65</v>
      </c>
      <c r="B67" s="109">
        <v>1</v>
      </c>
      <c r="C67" s="72" t="s">
        <v>459</v>
      </c>
      <c r="D67" s="73" t="s">
        <v>460</v>
      </c>
      <c r="E67" s="89">
        <v>44748</v>
      </c>
      <c r="F67" s="125">
        <v>38339616</v>
      </c>
      <c r="G67" s="60">
        <v>44926</v>
      </c>
      <c r="H67" s="82"/>
      <c r="I67" s="82"/>
      <c r="J67" s="82"/>
    </row>
  </sheetData>
  <sortState xmlns:xlrd2="http://schemas.microsoft.com/office/spreadsheetml/2017/richdata2" ref="A3:J65">
    <sortCondition ref="C3:C65"/>
  </sortState>
  <mergeCells count="1">
    <mergeCell ref="B1:J1"/>
  </mergeCells>
  <conditionalFormatting sqref="D41">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CONTRATOS 2022</vt:lpstr>
      <vt:lpstr>PRESTACION DE SERVICIOS 2022</vt:lpstr>
      <vt:lpstr>MUNICIPIOS 2022</vt:lpstr>
      <vt:lpstr>'CONTRATOS 2022'!tdRepliesUniqueIdentifierCol_lnkRepliesUniqueIdentifierViewLink_2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Diana</cp:lastModifiedBy>
  <cp:lastPrinted>2022-08-02T21:05:56Z</cp:lastPrinted>
  <dcterms:created xsi:type="dcterms:W3CDTF">2022-02-07T16:45:39Z</dcterms:created>
  <dcterms:modified xsi:type="dcterms:W3CDTF">2022-09-23T22:12:48Z</dcterms:modified>
</cp:coreProperties>
</file>