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lecastroc\Documents\PLANES DE MEJORAMIENTO\2023\AVANCE JUN A DIC 2023\"/>
    </mc:Choice>
  </mc:AlternateContent>
  <bookViews>
    <workbookView xWindow="0" yWindow="60" windowWidth="20730" windowHeight="9135" tabRatio="857"/>
  </bookViews>
  <sheets>
    <sheet name="PLAN DE MEJORAM" sheetId="10" r:id="rId1"/>
    <sheet name="Ppto" sheetId="47" state="hidden" r:id="rId2"/>
  </sheets>
  <definedNames>
    <definedName name="_xlnm._FilterDatabase" localSheetId="0" hidden="1">'PLAN DE MEJORAM'!$A$13:$N$188</definedName>
    <definedName name="_xlnm.Print_Area" localSheetId="0">'PLAN DE MEJORAM'!$A$1:$N$64</definedName>
    <definedName name="_xlnm.Print_Titles" localSheetId="0">'PLAN DE MEJORAM'!$15:$15</definedName>
  </definedNames>
  <calcPr calcId="162913"/>
</workbook>
</file>

<file path=xl/calcChain.xml><?xml version="1.0" encoding="utf-8"?>
<calcChain xmlns="http://schemas.openxmlformats.org/spreadsheetml/2006/main">
  <c r="S10" i="10" l="1"/>
  <c r="G4" i="47" l="1"/>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 r="J14" i="10"/>
  <c r="R8" i="10" s="1"/>
  <c r="T8" i="10" s="1"/>
  <c r="K14" i="10"/>
  <c r="R9" i="10" s="1"/>
  <c r="T9" i="10" s="1"/>
  <c r="T10" i="10" l="1"/>
  <c r="S11" i="10" s="1"/>
  <c r="J13" i="10"/>
</calcChain>
</file>

<file path=xl/comments1.xml><?xml version="1.0" encoding="utf-8"?>
<comments xmlns="http://schemas.openxmlformats.org/spreadsheetml/2006/main">
  <authors>
    <author>AHERRERA</author>
    <author>HENRY</author>
    <author>laquijano</author>
    <author xml:space="preserve">CONTRALORIA </author>
    <author>admin</author>
    <author>FRANCISCO</author>
    <author>jmzambrano</author>
    <author>Yannethe Cristina Cubides Garzon</author>
  </authors>
  <commentList>
    <comment ref="S7" authorId="0" shapeId="0">
      <text>
        <r>
          <rPr>
            <sz val="9"/>
            <color indexed="81"/>
            <rFont val="Tahoma"/>
            <family val="2"/>
          </rPr>
          <t>se debe dar mayor peso a la efectividad</t>
        </r>
      </text>
    </comment>
    <comment ref="S10" authorId="1" shapeId="0">
      <text>
        <r>
          <rPr>
            <sz val="9"/>
            <color indexed="81"/>
            <rFont val="Tahoma"/>
            <family val="2"/>
          </rPr>
          <t>SI NO SE EVALUAN ALGUNAS DE ESTAS VARIABLES, SE LLEVA A BASE 100 LAS QUE SE EVALUEN</t>
        </r>
      </text>
    </comment>
    <comment ref="A15" authorId="2" shapeId="0">
      <text>
        <r>
          <rPr>
            <sz val="8"/>
            <color indexed="81"/>
            <rFont val="Tahoma"/>
            <family val="2"/>
          </rPr>
          <t xml:space="preserve">Liste consecutivamente los hallazgos definidos  en el informe  partiendo de uno.  
</t>
        </r>
      </text>
    </comment>
    <comment ref="B15" authorId="3" shapeId="0">
      <text>
        <r>
          <rPr>
            <sz val="8"/>
            <color indexed="81"/>
            <rFont val="Tahoma"/>
            <family val="2"/>
          </rPr>
          <t>DESCRIBA BREVEMENTE EL HALLAZGO ( NO MAS DE 50 PALABRAS).</t>
        </r>
        <r>
          <rPr>
            <b/>
            <sz val="8"/>
            <color indexed="81"/>
            <rFont val="Tahoma"/>
            <family val="2"/>
          </rPr>
          <t xml:space="preserve">
</t>
        </r>
      </text>
    </comment>
    <comment ref="C15" authorId="2" shapeId="0">
      <text>
        <r>
          <rPr>
            <sz val="8"/>
            <color indexed="81"/>
            <rFont val="Tahoma"/>
            <family val="2"/>
          </rPr>
          <t xml:space="preserve">Registre la acción correctiva que adopta la entidad para subsanar o corregir la causa que generó el  hallazgo.
</t>
        </r>
      </text>
    </comment>
    <comment ref="D15" authorId="2" shapeId="0">
      <text>
        <r>
          <rPr>
            <sz val="8"/>
            <color indexed="81"/>
            <rFont val="Tahoma"/>
            <family val="2"/>
          </rPr>
          <t>Resultados cuantitativos  esperados, indicando la cantidad y denominación de la unidad de medida.</t>
        </r>
        <r>
          <rPr>
            <b/>
            <sz val="8"/>
            <color indexed="81"/>
            <rFont val="Tahoma"/>
            <family val="2"/>
          </rPr>
          <t xml:space="preserve">
</t>
        </r>
      </text>
    </comment>
    <comment ref="E15" authorId="4" shapeId="0">
      <text>
        <r>
          <rPr>
            <sz val="9"/>
            <color indexed="81"/>
            <rFont val="Tahoma"/>
            <family val="2"/>
          </rPr>
          <t>Ingresar el tiempo que se espera ejectar la acción expresado en meses</t>
        </r>
      </text>
    </comment>
    <comment ref="F15" authorId="2" shapeId="0">
      <text>
        <r>
          <rPr>
            <sz val="8"/>
            <color indexed="81"/>
            <rFont val="Tahoma"/>
            <family val="2"/>
          </rPr>
          <t>Fecha programada para la iniciación de cada actividad para el cumplimiento de la meta final.</t>
        </r>
        <r>
          <rPr>
            <b/>
            <sz val="8"/>
            <color indexed="81"/>
            <rFont val="Tahoma"/>
            <family val="2"/>
          </rPr>
          <t xml:space="preserve"> </t>
        </r>
        <r>
          <rPr>
            <sz val="8"/>
            <color indexed="81"/>
            <rFont val="Tahoma"/>
            <family val="2"/>
          </rPr>
          <t xml:space="preserve">
</t>
        </r>
      </text>
    </comment>
    <comment ref="G15" authorId="2" shapeId="0">
      <text>
        <r>
          <rPr>
            <sz val="8"/>
            <color indexed="81"/>
            <rFont val="Tahoma"/>
            <family val="2"/>
          </rPr>
          <t>Fecha programada para la terminación de cada actividad para el cumplimiento de la meta final. El término no debe exceder lo establecido en la resolución de planes de mejoramiento</t>
        </r>
      </text>
    </comment>
    <comment ref="H15" authorId="5" shapeId="0">
      <text>
        <r>
          <rPr>
            <sz val="9"/>
            <color indexed="81"/>
            <rFont val="Tahoma"/>
            <family val="2"/>
          </rPr>
          <t xml:space="preserve">Dependencia u organismo donde se realiza la acción
</t>
        </r>
      </text>
    </comment>
    <comment ref="I15" authorId="6" shapeId="0">
      <text>
        <r>
          <rPr>
            <sz val="8"/>
            <color indexed="81"/>
            <rFont val="Tahoma"/>
            <family val="2"/>
          </rPr>
          <t xml:space="preserve">Relacione el cargo del responsable por el cumplimiento de la meta.
</t>
        </r>
      </text>
    </comment>
    <comment ref="J15" authorId="5" shapeId="0">
      <text>
        <r>
          <rPr>
            <b/>
            <sz val="9"/>
            <color indexed="81"/>
            <rFont val="Tahoma"/>
            <family val="2"/>
          </rPr>
          <t>Califique:</t>
        </r>
        <r>
          <rPr>
            <sz val="9"/>
            <color indexed="81"/>
            <rFont val="Tahoma"/>
            <family val="2"/>
          </rPr>
          <t xml:space="preserve">
Cumple 2
Cumple parcialmente 1
No cumple 0
</t>
        </r>
      </text>
    </comment>
    <comment ref="K15" authorId="5" shapeId="0">
      <text>
        <r>
          <rPr>
            <b/>
            <sz val="9"/>
            <color indexed="81"/>
            <rFont val="Tahoma"/>
            <family val="2"/>
          </rPr>
          <t xml:space="preserve">Califique:
</t>
        </r>
        <r>
          <rPr>
            <sz val="9"/>
            <color indexed="81"/>
            <rFont val="Tahoma"/>
            <family val="2"/>
          </rPr>
          <t xml:space="preserve">Efectiva 2
Parcialmente Efectiva 1
Inefectiva 0
</t>
        </r>
      </text>
    </comment>
    <comment ref="M15" authorId="4" shapeId="0">
      <text>
        <r>
          <rPr>
            <sz val="9"/>
            <color indexed="81"/>
            <rFont val="Tahoma"/>
            <family val="2"/>
          </rPr>
          <t>Relacione el nombre del Jefe de Control Interno o quien tenga asignadas las funciones</t>
        </r>
      </text>
    </comment>
    <comment ref="N27" authorId="7" shapeId="0">
      <text>
        <r>
          <rPr>
            <b/>
            <sz val="9"/>
            <color indexed="81"/>
            <rFont val="Tahoma"/>
            <family val="2"/>
          </rPr>
          <t>Yannethe Cristina Cubides Garzon:</t>
        </r>
        <r>
          <rPr>
            <sz val="9"/>
            <color indexed="81"/>
            <rFont val="Tahoma"/>
            <family val="2"/>
          </rPr>
          <t xml:space="preserve">
se</t>
        </r>
      </text>
    </comment>
    <comment ref="N28" authorId="7" shapeId="0">
      <text>
        <r>
          <rPr>
            <b/>
            <sz val="9"/>
            <color indexed="81"/>
            <rFont val="Tahoma"/>
            <family val="2"/>
          </rPr>
          <t>Yannethe Cristina Cubides Garzon:</t>
        </r>
        <r>
          <rPr>
            <sz val="9"/>
            <color indexed="81"/>
            <rFont val="Tahoma"/>
            <family val="2"/>
          </rPr>
          <t xml:space="preserve">
se</t>
        </r>
      </text>
    </comment>
  </commentList>
</comments>
</file>

<file path=xl/sharedStrings.xml><?xml version="1.0" encoding="utf-8"?>
<sst xmlns="http://schemas.openxmlformats.org/spreadsheetml/2006/main" count="983" uniqueCount="861">
  <si>
    <t>DIRECCIÓN TECNICA RESPONSABLE</t>
  </si>
  <si>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</si>
  <si>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</si>
  <si>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</si>
  <si>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</si>
  <si>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</si>
  <si>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</si>
  <si>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</si>
  <si>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</si>
  <si>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</si>
  <si>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</si>
  <si>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</si>
  <si>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</si>
  <si>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</si>
  <si>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</si>
  <si>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</si>
  <si>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</si>
  <si>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</si>
  <si>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</si>
  <si>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</si>
  <si>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</si>
  <si>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</si>
  <si>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</si>
  <si>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</si>
  <si>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</si>
  <si>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</si>
  <si>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</si>
  <si>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</si>
  <si>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</si>
  <si>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</si>
  <si>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</si>
  <si>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</si>
  <si>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</si>
  <si>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</si>
  <si>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</si>
  <si>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</si>
  <si>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</si>
  <si>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</si>
  <si>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</si>
  <si>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</si>
  <si>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</si>
  <si>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</si>
  <si>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</si>
  <si>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</si>
  <si>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</si>
  <si>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</si>
  <si>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</si>
  <si>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</si>
  <si>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</si>
  <si>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</si>
  <si>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</si>
  <si>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</si>
  <si>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</si>
  <si>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</si>
  <si>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</si>
  <si>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</si>
  <si>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</si>
  <si>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</si>
  <si>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</si>
  <si>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</si>
  <si>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</si>
  <si>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</si>
  <si>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</si>
  <si>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</si>
  <si>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</si>
  <si>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</si>
  <si>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</si>
  <si>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</si>
  <si>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</si>
  <si>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</si>
  <si>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</si>
  <si>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</si>
  <si>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</si>
  <si>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</si>
  <si>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</si>
  <si>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</si>
  <si>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</si>
  <si>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</si>
  <si>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</si>
  <si>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</si>
  <si>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</si>
  <si>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</si>
  <si>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</si>
  <si>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</si>
  <si>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</si>
  <si>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</si>
  <si>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</si>
  <si>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</si>
  <si>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</si>
  <si>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</si>
  <si>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</si>
  <si>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</si>
  <si>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</si>
  <si>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</si>
  <si>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</si>
  <si>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</si>
  <si>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</si>
  <si>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</si>
  <si>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</si>
  <si>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</si>
  <si>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</si>
  <si>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</si>
  <si>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</si>
  <si>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</si>
  <si>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</si>
  <si>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</si>
  <si>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</si>
  <si>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</si>
  <si>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</si>
  <si>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</si>
  <si>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</si>
  <si>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</si>
  <si>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</si>
  <si>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</si>
  <si>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</si>
  <si>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</si>
  <si>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</si>
  <si>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</si>
  <si>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</si>
  <si>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</si>
  <si>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</si>
  <si>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</si>
  <si>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</si>
  <si>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</si>
  <si>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</si>
  <si>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</si>
  <si>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</si>
  <si>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</si>
  <si>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</si>
  <si>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</si>
  <si>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</si>
  <si>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</si>
  <si>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</si>
  <si>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</si>
  <si>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</si>
  <si>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</si>
  <si>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</si>
  <si>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</si>
  <si>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</si>
  <si>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</si>
  <si>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</si>
  <si>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</si>
  <si>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</si>
  <si>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</si>
  <si>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</si>
  <si>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</si>
  <si>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</si>
  <si>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</si>
  <si>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</si>
  <si>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</si>
  <si>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</si>
  <si>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</si>
  <si>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</si>
  <si>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</si>
  <si>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</si>
  <si>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</si>
  <si>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</si>
  <si>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</si>
  <si>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</si>
  <si>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</si>
  <si>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</si>
  <si>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</si>
  <si>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</si>
  <si>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</si>
  <si>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</si>
  <si>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</si>
  <si>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</si>
  <si>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</si>
  <si>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</si>
  <si>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</si>
  <si>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</si>
  <si>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</si>
  <si>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</si>
  <si>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</si>
  <si>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</si>
  <si>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</si>
  <si>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</si>
  <si>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</si>
  <si>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</si>
  <si>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</si>
  <si>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</si>
  <si>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</si>
  <si>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</si>
  <si>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</si>
  <si>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</si>
  <si>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</si>
  <si>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</si>
  <si>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</si>
  <si>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</si>
  <si>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</si>
  <si>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</si>
  <si>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</si>
  <si>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</si>
  <si>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</si>
  <si>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</si>
  <si>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</si>
  <si>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</si>
  <si>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</si>
  <si>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</si>
  <si>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</si>
  <si>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</si>
  <si>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</si>
  <si>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</si>
  <si>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</si>
  <si>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</si>
  <si>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</si>
  <si>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</si>
  <si>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</si>
  <si>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</si>
  <si>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</si>
  <si>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</si>
  <si>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</si>
  <si>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</si>
  <si>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</si>
  <si>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</si>
  <si>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</si>
  <si>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</si>
  <si>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</si>
  <si>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</si>
  <si>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</si>
  <si>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</si>
  <si>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</si>
  <si>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</si>
  <si>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</si>
  <si>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</si>
  <si>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</si>
  <si>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</si>
  <si>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</si>
  <si>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</si>
  <si>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</si>
  <si>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</si>
  <si>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</si>
  <si>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</si>
  <si>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</si>
  <si>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</si>
  <si>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</si>
  <si>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</si>
  <si>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</si>
  <si>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</si>
  <si>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</si>
  <si>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</si>
  <si>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</si>
  <si>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</si>
  <si>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</si>
  <si>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</si>
  <si>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</si>
  <si>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</si>
  <si>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</si>
  <si>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</si>
  <si>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</si>
  <si>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</si>
  <si>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</si>
  <si>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</si>
  <si>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</si>
  <si>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</si>
  <si>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</si>
  <si>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</si>
  <si>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</si>
  <si>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</si>
  <si>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</si>
  <si>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</si>
  <si>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</si>
  <si>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</si>
  <si>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</si>
  <si>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</si>
  <si>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</si>
  <si>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</si>
  <si>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</si>
  <si>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</si>
  <si>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</si>
  <si>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</si>
  <si>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</si>
  <si>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</si>
  <si>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</si>
  <si>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</si>
  <si>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</si>
  <si>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</si>
  <si>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</si>
  <si>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</si>
  <si>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</si>
  <si>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</si>
  <si>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</si>
  <si>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</si>
  <si>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</si>
  <si>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</si>
  <si>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</si>
  <si>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</si>
  <si>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</si>
  <si>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</si>
  <si>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</si>
  <si>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</si>
  <si>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</si>
  <si>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</si>
  <si>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</si>
  <si>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</si>
  <si>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</si>
  <si>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</si>
  <si>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</si>
  <si>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</si>
  <si>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</si>
  <si>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</si>
  <si>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</si>
  <si>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</si>
  <si>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</si>
  <si>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</si>
  <si>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</si>
  <si>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</si>
  <si>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</si>
  <si>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</si>
  <si>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</si>
  <si>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</si>
  <si>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</si>
  <si>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</si>
  <si>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</si>
  <si>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</si>
  <si>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</si>
  <si>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</si>
  <si>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</si>
  <si>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</si>
  <si>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</si>
  <si>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</si>
  <si>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</si>
  <si>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</si>
  <si>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</si>
  <si>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</si>
  <si>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</si>
  <si>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</si>
  <si>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</si>
  <si>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</si>
  <si>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</si>
  <si>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</si>
  <si>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</si>
  <si>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</si>
  <si>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</si>
  <si>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</si>
  <si>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</si>
  <si>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</si>
  <si>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</si>
  <si>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</si>
  <si>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</si>
  <si>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</si>
  <si>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</si>
  <si>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</si>
  <si>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</si>
  <si>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</si>
  <si>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</si>
  <si>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</si>
  <si>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</si>
  <si>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</si>
  <si>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</si>
  <si>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</si>
  <si>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</si>
  <si>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</si>
  <si>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</si>
  <si>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</si>
  <si>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</si>
  <si>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</si>
  <si>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</si>
  <si>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</si>
  <si>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</si>
  <si>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</si>
  <si>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</si>
  <si>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</si>
  <si>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</si>
  <si>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</si>
  <si>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</si>
  <si>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</si>
  <si>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</si>
  <si>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</si>
  <si>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</si>
  <si>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</si>
  <si>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</si>
  <si>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</si>
  <si>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</si>
  <si>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</si>
  <si>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</si>
  <si>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</si>
  <si>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</si>
  <si>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</si>
  <si>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</si>
  <si>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</si>
  <si>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</si>
  <si>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</si>
  <si>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</si>
  <si>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</si>
  <si>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</si>
  <si>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</si>
  <si>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</si>
  <si>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</si>
  <si>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</si>
  <si>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</si>
  <si>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</si>
  <si>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</si>
  <si>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</si>
  <si>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</si>
  <si>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</si>
  <si>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</si>
  <si>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</si>
  <si>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</si>
  <si>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</si>
  <si>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</si>
  <si>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</si>
  <si>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</si>
  <si>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</si>
  <si>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</si>
  <si>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</si>
  <si>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</si>
  <si>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</si>
  <si>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</si>
  <si>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</si>
  <si>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</si>
  <si>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</si>
  <si>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</si>
  <si>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</si>
  <si>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</si>
  <si>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</si>
  <si>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</si>
  <si>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</si>
  <si>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</si>
  <si>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</si>
  <si>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</si>
  <si>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</si>
  <si>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</si>
  <si>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</si>
  <si>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</si>
  <si>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</si>
  <si>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</si>
  <si>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</si>
  <si>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</si>
  <si>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</si>
  <si>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</si>
  <si>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</si>
  <si>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</si>
  <si>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</si>
  <si>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</si>
  <si>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</si>
  <si>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</si>
  <si>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</si>
  <si>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</si>
  <si>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</si>
  <si>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</si>
  <si>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</si>
  <si>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</si>
  <si>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</si>
  <si>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</si>
  <si>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</si>
  <si>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</si>
  <si>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</si>
  <si>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</si>
  <si>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</si>
  <si>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</si>
  <si>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</si>
  <si>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</si>
  <si>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</si>
  <si>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</si>
  <si>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</si>
  <si>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</si>
  <si>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</si>
  <si>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</si>
  <si>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</si>
  <si>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</si>
  <si>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</si>
  <si>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</si>
  <si>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</si>
  <si>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</si>
  <si>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</si>
  <si>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</si>
  <si>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</si>
  <si>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</si>
  <si>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</si>
  <si>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</si>
  <si>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</si>
  <si>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</si>
  <si>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</si>
  <si>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</si>
  <si>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</si>
  <si>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</si>
  <si>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</si>
  <si>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</si>
  <si>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</si>
  <si>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</si>
  <si>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</si>
  <si>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</si>
  <si>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</si>
  <si>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</si>
  <si>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</si>
  <si>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</si>
  <si>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</si>
  <si>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</si>
  <si>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</si>
  <si>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</si>
  <si>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</si>
  <si>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</si>
  <si>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</si>
  <si>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</si>
  <si>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</si>
  <si>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</si>
  <si>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</si>
  <si>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</si>
  <si>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</si>
  <si>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</si>
  <si>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</si>
  <si>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</si>
  <si>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</si>
  <si>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</si>
  <si>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</si>
  <si>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</si>
  <si>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</si>
  <si>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</si>
  <si>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</si>
  <si>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</si>
  <si>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</si>
  <si>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</si>
  <si>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</si>
  <si>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</si>
  <si>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</si>
  <si>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</si>
  <si>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</si>
  <si>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</si>
  <si>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</si>
  <si>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</si>
  <si>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</si>
  <si>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</si>
  <si>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</si>
  <si>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</si>
  <si>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</si>
  <si>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</si>
  <si>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</si>
  <si>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</si>
  <si>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</si>
  <si>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</si>
  <si>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</si>
  <si>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</si>
  <si>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</si>
  <si>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</si>
  <si>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</si>
  <si>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</si>
  <si>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</si>
  <si>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</si>
  <si>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</si>
  <si>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</si>
  <si>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</si>
  <si>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</si>
  <si>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</si>
  <si>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</si>
  <si>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</si>
  <si>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</si>
  <si>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</si>
  <si>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</si>
  <si>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</si>
  <si>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</si>
  <si>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</si>
  <si>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</si>
  <si>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</si>
  <si>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</si>
  <si>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</si>
  <si>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</si>
  <si>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</si>
  <si>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</si>
  <si>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</si>
  <si>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</si>
  <si>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</si>
  <si>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</si>
  <si>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</si>
  <si>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</si>
  <si>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</si>
  <si>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</si>
  <si>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</si>
  <si>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</si>
  <si>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</si>
  <si>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</si>
  <si>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</si>
  <si>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</si>
  <si>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</si>
  <si>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</si>
  <si>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</si>
  <si>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</si>
  <si>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</si>
  <si>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</si>
  <si>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</si>
  <si>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</si>
  <si>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</si>
  <si>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</si>
  <si>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</si>
  <si>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</si>
  <si>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</si>
  <si>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</si>
  <si>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</si>
  <si>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</si>
  <si>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</si>
  <si>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</si>
  <si>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</si>
  <si>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</si>
  <si>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</si>
  <si>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</si>
  <si>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</si>
  <si>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</si>
  <si>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</si>
  <si>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</si>
  <si>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</si>
  <si>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</si>
  <si>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</si>
  <si>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</si>
  <si>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</si>
  <si>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</si>
  <si>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</si>
  <si>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</si>
  <si>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</si>
  <si>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</si>
  <si>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</si>
  <si>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</si>
  <si>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</si>
  <si>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</si>
  <si>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</si>
  <si>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</si>
  <si>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</si>
  <si>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</si>
  <si>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</si>
  <si>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</si>
  <si>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</si>
  <si>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</si>
  <si>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</si>
  <si>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</si>
  <si>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</si>
  <si>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</si>
  <si>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</si>
  <si>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</si>
  <si>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</si>
  <si>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</si>
  <si>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</si>
  <si>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</si>
  <si>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</si>
  <si>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</si>
  <si>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</si>
  <si>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</si>
  <si>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</si>
  <si>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</si>
  <si>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</si>
  <si>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</si>
  <si>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</si>
  <si>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</si>
  <si>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</si>
  <si>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</si>
  <si>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</si>
  <si>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</si>
  <si>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</si>
  <si>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</si>
  <si>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</si>
  <si>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</si>
  <si>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</si>
  <si>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</si>
  <si>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</si>
  <si>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</si>
  <si>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</si>
  <si>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</si>
  <si>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</si>
  <si>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</si>
  <si>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</si>
  <si>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</si>
  <si>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</si>
  <si>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</si>
  <si>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</si>
  <si>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</si>
  <si>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</si>
  <si>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</si>
  <si>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</si>
  <si>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</si>
  <si>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</si>
  <si>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</si>
  <si>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</si>
  <si>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</si>
  <si>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</si>
  <si>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</si>
  <si>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</si>
  <si>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</si>
  <si>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</si>
  <si>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</si>
  <si>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</si>
  <si>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</si>
  <si>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</si>
  <si>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</si>
  <si>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</si>
  <si>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</si>
  <si>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</si>
  <si>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</si>
  <si>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</si>
  <si>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</si>
  <si>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</si>
  <si>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</si>
  <si>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</si>
  <si>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</si>
  <si>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</si>
  <si>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</si>
  <si>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</si>
  <si>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</si>
  <si>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</si>
  <si>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</si>
  <si>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</si>
  <si>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</si>
  <si>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</si>
  <si>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</si>
  <si>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</si>
  <si>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</si>
  <si>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</si>
  <si>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</si>
  <si>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</si>
  <si>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</si>
  <si>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</si>
  <si>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</si>
  <si>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</si>
  <si>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</si>
  <si>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</si>
  <si>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</si>
  <si>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</si>
  <si>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</si>
  <si>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</si>
  <si>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</si>
  <si>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</si>
  <si>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</si>
  <si>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</si>
  <si>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</si>
  <si>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</si>
  <si>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</si>
  <si>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</si>
  <si>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</si>
  <si>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</si>
  <si>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</si>
  <si>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</si>
  <si>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</si>
  <si>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</si>
  <si>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</si>
  <si>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</si>
  <si>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</si>
  <si>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</si>
  <si>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</si>
  <si>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</si>
  <si>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</si>
  <si>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</si>
  <si>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</si>
  <si>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</si>
  <si>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</si>
  <si>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</si>
  <si>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</si>
  <si>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</si>
  <si>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</si>
  <si>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</si>
  <si>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</si>
  <si>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</si>
  <si>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</si>
  <si>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</si>
  <si>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</si>
  <si>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</si>
  <si>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</si>
  <si>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OBSERVACIÓN</t>
  </si>
  <si>
    <t>ESTADO DE LA ACCIÓN
(Cerrada-C / Abierta-A)</t>
  </si>
  <si>
    <t>Cumple</t>
  </si>
  <si>
    <t>Cumple parcialmente</t>
  </si>
  <si>
    <t>N° hallazgo</t>
  </si>
  <si>
    <t>Descripción del hallazgo</t>
  </si>
  <si>
    <t>Acción de mejora</t>
  </si>
  <si>
    <t>VARIABLES A EVALUAR</t>
  </si>
  <si>
    <t>Calificación Parcial</t>
  </si>
  <si>
    <t>Ponderación</t>
  </si>
  <si>
    <t>Puntaje Atribuido</t>
  </si>
  <si>
    <t xml:space="preserve">Cumplimiento del Plan de Mejoramiento </t>
  </si>
  <si>
    <t>Efectividad de las acciones</t>
  </si>
  <si>
    <t xml:space="preserve"> CUMPLIMIENTO PLAN DE MEJORAMIENTO</t>
  </si>
  <si>
    <t>No Cumple</t>
  </si>
  <si>
    <t>80 o más puntos</t>
  </si>
  <si>
    <t>Menos de 80 puntos</t>
  </si>
  <si>
    <t>RESULTADO EVALUACIÓN PLAN DE MEJORAMIENTO</t>
  </si>
  <si>
    <t>Concepto a emitir cumplimiento Plan de Mejoramiento</t>
  </si>
  <si>
    <t>Tiempo de Ejecución Programado (Meses)</t>
  </si>
  <si>
    <t xml:space="preserve">Cargo Responsable </t>
  </si>
  <si>
    <t>Meta (Indicador de Cumplimiento)</t>
  </si>
  <si>
    <t>Fecha inicial de la Acción</t>
  </si>
  <si>
    <t>Fecha terminación de la Acción</t>
  </si>
  <si>
    <t>Dependencia donde se realiza la acción</t>
  </si>
  <si>
    <t>CÓDIGO: PM01-PR11-F02</t>
  </si>
  <si>
    <t>VERSIÓN: 2.0</t>
  </si>
  <si>
    <t xml:space="preserve">IMPORTANTE: La evaluación se realizará en las oficinas de control interno o en la dependencia o cargo que haga sus veces, verificando los informes y registros del seguimiento llevado a cabo por estas oficinas de acuerdo a la normatividad vigente. Lo anterior sin perjuicio, de que la Contraloría de Cundinamarca, realice evaluación a planes de mejoramiento cuando lo consideren pertinente (Ver GAT,  numeral 1.3.2.5 Plan de mejoramiento y seguimiento)  
</t>
  </si>
  <si>
    <t xml:space="preserve">
Elaboró: Luis Eduardo Castro Castro
    Técnico Administrativo O.C.I.</t>
  </si>
  <si>
    <t xml:space="preserve">
___________________________________________________________
YANETH CRISTINA CUBIDES GARZON
GERENTE GENERAL   
</t>
  </si>
  <si>
    <t>Entidad: BENEFICENCIA DE CUNDINAMARCA</t>
  </si>
  <si>
    <r>
      <rPr>
        <b/>
        <sz val="11"/>
        <rFont val="Tahoma"/>
        <family val="2"/>
      </rPr>
      <t>CONDICION:</t>
    </r>
    <r>
      <rPr>
        <sz val="11"/>
        <rFont val="Tahoma"/>
        <family val="2"/>
      </rPr>
      <t xml:space="preserve"> Meta 141: Atención a las personas consumidoras psicoactivas en un programa que no ejecuto la entidad, según se indica por falta de recursos.
Con Ordenanza 11 del 2020,  la Meta 141 se haya incorporado para cumplimiento por parte de la Beneficencia de Cundinamarca, sin embargo  esta meta no refleja ejecución física ni financiera, según se indica, porque no han obtenido recursos ni han logrado alianzas estratégicas con otras dependencias del departamento que son responsables de atención a la población consumidora de sustancias psicoactivas. Se menciona que se ha tenido reuniones con Secretaria de Salud, Secretaria de Gobierno, Desarrollo e inclusión Social y Desarrollo económico, las cuales tienen asignados recursos para atención a esta población y al parecer se contratan con operadores privados de estos programas, en la que podrían articular acciones de manera efectiva y se indica que a menor costo, teniendo como referencia los costos de protección integral con discapacidad mental en modalidad institucionalizada. 
Este programa corresponde a la necesidad que ha sido manifiesta por las alcaldías municipales, comunidad afectada por esta problemática, según indica su administración, por lo que vale la pena que la entidad refleje evidencia de la gestión  frente a este programa, teniendo en cuenta además que se incorporó como meta para la Beneficencia dentro del Plan de Desarrollo 2020-2024. 
</t>
    </r>
    <r>
      <rPr>
        <b/>
        <sz val="11"/>
        <rFont val="Tahoma"/>
        <family val="2"/>
      </rPr>
      <t xml:space="preserve">
CRITERIO:</t>
    </r>
    <r>
      <rPr>
        <sz val="11"/>
        <rFont val="Tahoma"/>
        <family val="2"/>
      </rPr>
      <t xml:space="preserve"> Ordenanza 011 del 3 junio de 2020, Por la se adopta el Plan Departamental de Desarrollo 2020-2024. Cundinamarca ¡Región que progresa!
</t>
    </r>
    <r>
      <rPr>
        <b/>
        <sz val="11"/>
        <rFont val="Tahoma"/>
        <family val="2"/>
      </rPr>
      <t xml:space="preserve">CAUSA: </t>
    </r>
    <r>
      <rPr>
        <sz val="11"/>
        <rFont val="Tahoma"/>
        <family val="2"/>
      </rPr>
      <t xml:space="preserve">La falta de recursos asignados para ejecución de proyectos en la meta 141,  incluida dentro del Plan Departamental de Desarrollo 2020-2024.
</t>
    </r>
    <r>
      <rPr>
        <b/>
        <sz val="11"/>
        <rFont val="Tahoma"/>
        <family val="2"/>
      </rPr>
      <t>EFECTO:</t>
    </r>
    <r>
      <rPr>
        <sz val="11"/>
        <rFont val="Tahoma"/>
        <family val="2"/>
      </rPr>
      <t xml:space="preserve"> Riesgo en el incumplimiento de los objetivos trazados en la meta 141
</t>
    </r>
  </si>
  <si>
    <r>
      <rPr>
        <b/>
        <sz val="11"/>
        <rFont val="Tahoma"/>
        <family val="2"/>
      </rPr>
      <t xml:space="preserve">ACTIVIDADES A EJECUTAR:
1. </t>
    </r>
    <r>
      <rPr>
        <sz val="11"/>
        <rFont val="Tahoma"/>
        <family val="2"/>
      </rPr>
      <t>Gestionar ante el señor Gobernador los recursos necesarios para ejecutar la meta.
2. Lograr la transferencia de los recursos del  Depto. para adecuar el inmueble acorde a la población atender.
3. Implementar los programas sociales a realizarse.
4. Poner en funcionamiento la atención a las personas consumidoras de sustancias psicoactivas y contribuir a la solución de la problemática de esta población en el Departamento y cumplir con la ejecución de la Meta 141.</t>
    </r>
    <r>
      <rPr>
        <b/>
        <sz val="11"/>
        <rFont val="Tahoma"/>
        <family val="2"/>
      </rPr>
      <t xml:space="preserve">
PRIMER AVANCE: 
</t>
    </r>
    <r>
      <rPr>
        <sz val="11"/>
        <rFont val="Tahoma"/>
        <family val="2"/>
      </rPr>
      <t xml:space="preserve">
A la fecha la meta 141 no se ha ejecutado, esto teniendo en cuenta que la entidad no obtuvo los recursos financieros para su ejecución.
</t>
    </r>
    <r>
      <rPr>
        <b/>
        <sz val="11"/>
        <rFont val="Tahoma"/>
        <family val="2"/>
      </rPr>
      <t xml:space="preserve">SEGUNDO AVANCE: </t>
    </r>
  </si>
  <si>
    <t>12 Meses</t>
  </si>
  <si>
    <t>Gerencia General, Planeación, Subgerencia de Protección Social, Subgerencia financiera</t>
  </si>
  <si>
    <t>Gerente General, Subgerentes, jefe oficina de Planeación</t>
  </si>
  <si>
    <r>
      <rPr>
        <b/>
        <sz val="11"/>
        <rFont val="Tahoma"/>
        <family val="2"/>
      </rPr>
      <t>CONDICION:</t>
    </r>
    <r>
      <rPr>
        <sz val="11"/>
        <rFont val="Tahoma"/>
        <family val="2"/>
      </rPr>
      <t xml:space="preserve"> Revisando los informes generados desde el sistema SIWEB, para el módulo de presupuesto no es confiable en los controles presupuestales teniendo en cuenta que se debe acudir al Excel, realizando doble proceso para que desde allí se puede alimentar y generar los reportes que se requieran de acuerdo a las necesidades. Tampoco permite comparar y hacer cruce de información, para establecer que lo que se alimentó en el Excel, es coherente con lo alimentado en el Sistema SIWEB. Se describe cada una de las observaciones hechas en el cuerpo del informe. 
</t>
    </r>
    <r>
      <rPr>
        <b/>
        <sz val="11"/>
        <rFont val="Tahoma"/>
        <family val="2"/>
      </rPr>
      <t xml:space="preserve">
CRITERIO:</t>
    </r>
    <r>
      <rPr>
        <sz val="11"/>
        <rFont val="Tahoma"/>
        <family val="2"/>
      </rPr>
      <t xml:space="preserve"> Contrato 021 del 2021. Contratista SIWEB; objeto, prestar el servicio de soporte y mantenimiento al software Siweb en la  Beneficencia de Cundinamarca. Valor $60.000.000.
</t>
    </r>
    <r>
      <rPr>
        <b/>
        <sz val="11"/>
        <rFont val="Tahoma"/>
        <family val="2"/>
      </rPr>
      <t xml:space="preserve">
CAUSA: </t>
    </r>
    <r>
      <rPr>
        <sz val="11"/>
        <rFont val="Tahoma"/>
        <family val="2"/>
      </rPr>
      <t xml:space="preserve">El sistema de información de presupuesto es poco confiable  en sus controles presupuestales, teniendo que acudir al uso del Excel paralelamente para generar algunos informes que son requeridos. 
</t>
    </r>
    <r>
      <rPr>
        <b/>
        <sz val="11"/>
        <rFont val="Tahoma"/>
        <family val="2"/>
      </rPr>
      <t xml:space="preserve">
EFECTO:</t>
    </r>
    <r>
      <rPr>
        <sz val="11"/>
        <rFont val="Tahoma"/>
        <family val="2"/>
      </rPr>
      <t xml:space="preserve"> Riesgo de errores en la ejecución presupuestal que no puedan ser identificados.
 Páginas 27 a 29</t>
    </r>
  </si>
  <si>
    <r>
      <rPr>
        <b/>
        <sz val="11"/>
        <rFont val="Tahoma"/>
        <family val="2"/>
      </rPr>
      <t>ACTIVIDADES A EJECUTAR:</t>
    </r>
    <r>
      <rPr>
        <sz val="11"/>
        <rFont val="Tahoma"/>
        <family val="2"/>
      </rPr>
      <t xml:space="preserve"> 
1. Informar al contratista Siiweb las observaciones encontradas por el grupo auditor y a los supervisores del contrato.
2. Requerir al contratista para evaluar la funcionalidad del módulo de presupuesto.
3. Revisar con el contratista los controles manuales que  se han implementado para alimentar el sistema financiero y   poder  entregar la información.
4. Evaluar cada uno de los componentes que integran el módulo con los requerimientos y necesidades que se han encontrado 
5.Solicitar al contratista las modificaciones y actualizaciones al módulo con el fin de mejorar la herramienta para obtener informes más completos.
6. Agenda una capacitación por parte del contratista oportuna y seguimiento periódico para evaluar el funcionamiento en la generación de los informes y toma de decisiones.
7.Evaluar a otros posibles contratistas interesados en prestar los servicios a la Entidad de manera que el sistema financiero sea el óptimo y funcional.
</t>
    </r>
    <r>
      <rPr>
        <b/>
        <sz val="11"/>
        <rFont val="Tahoma"/>
        <family val="2"/>
      </rPr>
      <t xml:space="preserve">
PRIMER AVANCE: 
</t>
    </r>
    <r>
      <rPr>
        <sz val="11"/>
        <rFont val="Tahoma"/>
        <family val="2"/>
      </rPr>
      <t xml:space="preserve">1. El contratista y los supervisores están informados de las observaciones encontradas por el grupo auditor.
2. Se requirió al contratista para revisar la funcionalidad del módulo de presupuesto y exponer las necesidades y se acordó q revisarían los temas .
3. Con los controles manuales y ajustes necesarios  en el  módulo de presupuesto, se logró cerrar satisfactoriamente la vigencia 2022 y rendir informes.
4. Sin embargo, al continuar con las inconformidades con el contratista por la falta de seguimiento y acompañamiento con mayor oportunidad para optimizar la herramienta, se optó por la posibilidad del cambio de contratista.
5. Se concluyó en la necesidad de contratar otro software financiero el cual se migro la información y se dio inicio a partir de la vigencia 2023 - Sistema de Información SINFA
</t>
    </r>
  </si>
  <si>
    <t>12 meses</t>
  </si>
  <si>
    <t>Gerencia; Subgerencia Financiera, secretaria General</t>
  </si>
  <si>
    <t>Gerente General, Subgerente financiero, Secretario General</t>
  </si>
  <si>
    <t>A</t>
  </si>
  <si>
    <t>YANNETHE CRISTINA CUBIDES GARZÓN, ERIKA CONSTANZA RUBIO , NESTOR ARMANDO CASTAÑEDA</t>
  </si>
  <si>
    <t xml:space="preserve">la entidad no ha podido ejecutar las actividades del programa  atención a las personas consumidoras psicoactivas debido a la situación financiera actual de la misma,.   
</t>
  </si>
  <si>
    <t>C</t>
  </si>
  <si>
    <t xml:space="preserve">YANNETHE CRISTINA CUBIDES GARZÓN, MARIA NATALIA VELAZQUEZ </t>
  </si>
  <si>
    <t xml:space="preserve">Se cumplió con el 100% de las actividades programas, por lo tanto se solicita el cierre del hallazgo.  </t>
  </si>
  <si>
    <t xml:space="preserve">
CONDICION: La cartera de los bienes inmuebles por arrendamientos la controla y factura la Empresa Inmobiliaria y Servicios Logísticos de Cundinamarca. Al cierre de cada vigencia la Inmobiliaria envía la certificación de la cartera causada para el reconocimiento en los estados financieros.
Al observar el estado de las cuentas por cobrar por concepto de arriendo de Inmuebles, con corte a julio del 2022, se tiene que, la Beneficencia reporta un total de 145 predios con deudas pendientes de recuperar a favor de la Beneficencia por $1.899.417.667,56, donde se puede observar que 16 predios representan el 80% del total de la deuda, y 129 predios representan el 20% del total de la deuda así:
Valor por cobrar a julio de 2022   Cantidad de inmuebles arrendados  % 
$      1.525.333.042,20   16  80%
$        374.084.625,36  129  20%
$  1.899.417.667,56  145  100%
Relación de los 16 predios por valor de $1.525.333.042,20 en el cuerpo del informe.
Al verificar el saldo que refleja en las cuentas por cobrar por parte de la Beneficencia con respecto al reportado por la Empresa Inmobiliaria,  se observó diferencias que no han sido aclaradas, ni justificadas con los soportes por parte de la Empresa Inmobiliaria, con discriminación de valores que le permita a la Beneficencia realizar los ajustes contables en el caso que haya lugar, o evidencia de la gestión de cobro por parte de la Inmobiliaria.
El detalle de las diferencias frente a las 16 entidades con mayor valor que representa el 80% ($1.525.333.042,20), se puede observar en el cuerpo del informe.
</t>
  </si>
  <si>
    <r>
      <t xml:space="preserve">ACTIVIDADES A EJECUTAR: 
1. Hacer seguimiento por parte de la Oficina de bienes Inmuebles a las actividades realizadas por la Inmobiliaria de Cundinamarca para la recuperación de cartera.
2. Solicitar mensualmente a la Empresa Inmobiliaria y de servicios logístico de Cundinamarca 
un reporte detallado de cartera.
3. Efectuar mesas de trabajo en conjunto con los funcionarios delegados de la Empresa Inmobiliaria y la Oficina de Inmuebles para realizar la depuración de la cartera.
4. Solicitar a las Oficina Asesora Jurídica y a la Subgerencia Financiera tanto concepto jurídico como financiero,  para la depuración de la cartera .
</t>
    </r>
    <r>
      <rPr>
        <b/>
        <sz val="11"/>
        <color rgb="FFFF0000"/>
        <rFont val="Tahoma"/>
        <family val="2"/>
      </rPr>
      <t xml:space="preserve">
</t>
    </r>
    <r>
      <rPr>
        <b/>
        <sz val="11"/>
        <color theme="1"/>
        <rFont val="Tahoma"/>
        <family val="2"/>
      </rPr>
      <t xml:space="preserve">PRIMER AVANCE A 30 DE JUNIO DE 2023
</t>
    </r>
    <r>
      <rPr>
        <sz val="11"/>
        <color theme="1"/>
        <rFont val="Tahoma"/>
        <family val="2"/>
      </rPr>
      <t>*Mediante comunicación No. 20231500002331 de enero 20 de 2023, se solicita a la EIC, un informe detallado con las evidencias de la recuperación de la cartera a noviembre de 2022 y se relaciona la cartera de cada arrendatario y las inconsistencias encontradas en el informe de gestión.
* Mediante comunicación No. 20231500005401 de marzo 1 de 2023, se relaciona la cartera del arrendatario Hernandez Garcia Clemente de la vigencia 2020 y se solicita las evidencias del giro realizado a la Beneficencia.
* Mediante comunicación 20231500005411 de marzo 1 de 2023, se detalla la cartera a 2021 de Emgesa y se solicita adjuntar las evidencias de los pagos realizados a la Beneficencia.
* Mediante comunicación No. 20231500005471 de marzo 1 de 2023, respuesta de no conformidad con la certificación de la cartera a diciembre 31 de 2022.
* Mediante comunicación No. 20231500006491 de marzo 17 de 2023, se relaciona la cartera a 2022 y se solicita las evidencias del giro realizado por el arrendatario Unidad Administrativa Especial de Pensiones.
* Mediante comunicación No. 20231500007241 de marzo 27 de 2023, se solicita mesa de trabajo tema cartera.</t>
    </r>
    <r>
      <rPr>
        <sz val="11"/>
        <color rgb="FFFF0000"/>
        <rFont val="Tahoma"/>
        <family val="2"/>
      </rPr>
      <t xml:space="preserve">
</t>
    </r>
  </si>
  <si>
    <t>12meses</t>
  </si>
  <si>
    <t>Oficina Gestión integral De Bienes  Inmuebles</t>
  </si>
  <si>
    <t>Jefe Oficina de Bienes e Inmuebles - Técnico Administrativo</t>
  </si>
  <si>
    <t xml:space="preserve">CRITERIO: Contratos suscritos con la Empresa Inmobiliaria en los diferentes años entre los que están: Contrato 01 del 11 de enero del 2020 y sus modificaciones, Contrato 01 del 21 de enero del 2021, y sus modificaciones, Contrato 39 del 30 de junio del 2022. Código del Comercio Decreto 410 de 1971. Ley 820 del 10 de julio del 2003, por la cual se expide el régimen de arrendamiento de vivienda urbana y se dictan otras disposiciones. Resolución 016 de 201, “Por medio del cual se adopta el Manual de Contratación la Beneficencia de Cundinamarca”.
CAUSA: Los valores que deben ser reconocidos por los inmuebles dados en administración no concilian con los datos de las cuentas por cobrar que registra contable y presupuestalmente con la entregada por la Empresa Inmobiliaria y Servicios Logísticos de Cundinamarca.
EFECTO: Riesgo en el cumplimiento del objeto contractual de administración dado a la Inmobiliaria y en la gestión contable  y presupuestal de forma razonable
Páginas 30 a 33
</t>
  </si>
  <si>
    <t xml:space="preserve">* Mediante comunicación No. 20231500007741 de marzo 31 de 2023, de acuerdo a certificación de financiera, se informa que la Beneficencia no es sujeto pasivo, objeto de retención por concepto de impuestos nacionales, ni estampillas departamentales. Por tanto no se realizaran ajustes de cartera al arrendatario Alcaldía de Fusagasugá.
* Mediante comunicación No. 20231500009561 de abril 27 de 2023, alcance a la certificación de cartera expedida por la EIC, donde la Beneficencia no está de acuerdo, con esta certificación a diciembre 31 de 2022.
* Mediante comunicación No. 20231500011981 de mayo 31 de 2023,  se reitera y se informa nuevamente el valor de la cartera del arrendatario Emgesa y se solicita se recupere los valores adeudados.
* Mediante comunicación No. 20231500011991 de mayo 31 de 2023, se informa el valor de la cartera a marzo 31 de 2023 y se solicita anexar las evidencias de la gestión realizada por parte de la EIC, para la recuperación de la cartera.
* Mediante comunicación No. 20231500012181 de mayo 31 de 2023, donde se solicita nuevamente las evidencias de los pagos realizados por la Unidad Administrativa Especial de Pensiones y se informa nuevamente el detallado de la cartera.de 2018 a 2022.
* Mediante comunicación No. 20231500013021, se informa a la EIC, la cartera e inconsistencias presentadas a abril de 2023 y se solicita allegar las evidencias de la gestión realizada para la recuperación de la cartera.
*Mediante comunicación No. 20231500005903 de junio 26 de 2023, donde se reitera solicitud al área jurídica, emita concepto jurídico por no pago de canon de arrendamiento, con uso del predio y no tiene contrato de arrendamiento. 
</t>
  </si>
  <si>
    <t>Dra. Cindy Dayanna Cubillos Ramirez, Luz Nelly Albarracín Reina</t>
  </si>
  <si>
    <t>La Oficina Integral de Bienes Inmuebles se encuentra atenta al seguimiento de los tramites pertinentes.
Avance del 50%</t>
  </si>
  <si>
    <r>
      <t xml:space="preserve">SEGUNDO AVANCE A 30 DE DICIEMBRE DE 2023
</t>
    </r>
    <r>
      <rPr>
        <sz val="11"/>
        <color theme="1"/>
        <rFont val="Tahoma"/>
        <family val="2"/>
      </rPr>
      <t xml:space="preserve">
. Mediante comunicación No. 20231500013801 de junio 28 de 2023, se solicita cumplir con los compromisos pactados en las reuniones realizadas, también se solicita dar respuesta de fondo a lo solicitado en las comunicaciones y anexar el acto administrativo mediante el cual se depura la cartera con vigencia 2019. 
. Mediante comunicación No. 20231500013861 de junio 28 de 2023, se informa los saldos de cartera de los inmuebles dados en pago  y se solicita enviar los soportes del giro realizado a la Beneficencia, por cuanto tiene cartera y se realizó la cesión de los contratos con cartera.
. Mediante comunicación No. 20231500020791 de octubre 6 de 2023, se envía concepto jurídico con las recomendaciones a tener en cuenta en contratos suscritos con Entidades Publicas.
.Mediante comunicación No. 20231500021401 de octubre 18 de 2023, se informa la cartera y se solicita adelantar los tramites de recuperación de la cartera y gestionar los tramites ante la aseguradora.
.Mediante comunicación No. 20231500022921 de noviembre 15 de 2023, se informa la cartera y se solicitan las evidencias de la gestión para recuperarla por cuanto no están incluidas en el informe de cartera.</t>
    </r>
  </si>
  <si>
    <t xml:space="preserve">CONDICION: Al verificar el estado de las cuentas por cobrar de los bienes inmuebles, dados por parte de la Beneficencia de Cundinamarca en administración a la Empresa Inmobiliaria y Servicios Logísticos de Cundinamarca, se identifica debilidades en la ejecución del contrato para el cumplimiento del objeto y ausencia de evidencias y soportes acerca del resultado de la gestión de sus 433 unidades de bienes inmuebles, lo que se detalla en el cuerpo del informe.
CRITERIO: Contratos suscritos con la Empresa Inmobiliaria en los diferentes años entre los que están: Contrato No. 01 del 11 de enero del 2020 y sus modificaciones, Contrato No. 01 del 21 de enero del 2021, y sus modificaciones, Contrato No. 39 del 30 de junio del 2022. Código del Comercio Decreto 410 de 1971. Ley 820 del 10 de julio del 2003, por la cual se expide el régimen de arrendamiento de vivienda urbana y se dictan otras disposiciones. Resolución 016 de 201, “Por medio del cual se adopta el Manual de Contratación la Beneficencia de Cundinamarca”,
CAUSA: Debilidades en el cumplimiento del objeto contractual
EFECTO: Valores dejados de pagar, con riesgo de generar un detrimento patrimonial
Páginas 37 a 40
</t>
  </si>
  <si>
    <r>
      <t xml:space="preserve">ACTIVIDADES A EJECUTAR: 
</t>
    </r>
    <r>
      <rPr>
        <sz val="11"/>
        <rFont val="Tahoma"/>
        <family val="2"/>
      </rPr>
      <t xml:space="preserve">1. Realizar seguimiento por parte de la Oficina de bienes Inmuebles al objeto contractual del convenio Interadministrativo suscrito con la Empresa Inmobiliaria y de Servicios Logísticos de Cundinamarca.
2. Realizar mesas de trabajo en conjunto con la Empresa Inmobiliaria para que permitan subsanar los informes que presenta mes a mes la entidad.
3. Requerir a la Empresa inmobiliaria el cumplimiento del objeto contractual de acuerdo con las observaciones presentadas en el informe de Auditoria.
4. Evaluar jurídica y legalmente la posibilidad de realizar gestión con otros proveedores.     
</t>
    </r>
    <r>
      <rPr>
        <b/>
        <sz val="11"/>
        <color theme="1"/>
        <rFont val="Tahoma"/>
        <family val="2"/>
      </rPr>
      <t xml:space="preserve">PRIMER AVANCE A 30 DE JUNIO DE 2023
</t>
    </r>
    <r>
      <rPr>
        <sz val="11"/>
        <color theme="1"/>
        <rFont val="Tahoma"/>
        <family val="2"/>
      </rPr>
      <t>*  Con corte a abril de 2023, se han revisado los Informes de Gestión allegados por la EIC  
* Mediante Oficio No. 20221500003551 del 7/3/2022 se le solicita a la EIC,  se le reitera nuevamente que allegue para que en el menor tiempo posible copia de los contratos suscritos durante la vigencia 2021.
* Mediante oficio No. 20221500013111  del 4/08/2022 donde se le solicita a la EIC, que con carácter urgente para que en el menor tiempo posible alleguen copia de los contratos de la vigencia 2020, 2021 y 2022, según relación (17 contratos).</t>
    </r>
  </si>
  <si>
    <r>
      <t xml:space="preserve">SEGUNDO AVANCE A 30 DE DICIEMBRE DE 2023 
</t>
    </r>
    <r>
      <rPr>
        <sz val="11"/>
        <color theme="1"/>
        <rFont val="Tahoma"/>
        <family val="2"/>
      </rPr>
      <t>* Con corte al mes de diciembre, se han revisado los Informes de Gestión allegados por la EIC a septiembre de 2023.
* Mediante Oficio 20231500017781 del 30 de agosto de 2023 se le solicita a la EIC elaborar los contratos de arrendamiento con entidades públicas en el formato que maneje la Empresa Inmobiliaria y de servicios Logísticos de
Cundinamarca.
* Mediante oficio No. 20231500017961 del 1 de septiembre de 2023 se le solicita a la EIC corregir el contrato de arrendamiento 080-2023.
* Mediante oficio No. 20231500021001 del 12 de octubre de 2023 se le solicita a la EIC, copia de los contratos de arrendamiento celebrados con el Departamento de Cundinamarca desde el año 2017 a la fecha</t>
    </r>
  </si>
  <si>
    <t>Dra. Cindy Dayanna Cubillos Ramirez - Magda Patricia Chacon Izquierdo</t>
  </si>
  <si>
    <t>La Oficina Integral de Bienes Inmuebles se encuentra atenta al seguimiento de los tramites pertinentes.
Avance del 40%</t>
  </si>
  <si>
    <t xml:space="preserve">CONDICIÓN: Se evidencia debilidades en la aplicación de la normatividad regulatoria de arrendamiento de vivienda urbana y comercial, en el proceso de estructuración  y posteriores  controles del contrato de administración de bienes suscrito con la Empresa Inmobiliaria y Servicios Logísticos de Cundinamarca, que le genera el riesgo de pérdida de recursos dentro de la gestión comercial de arrendamiento
CRITERIO: Ley 820 del 10 de julio del 2003, por la cual se expide el régimen de arrendamiento de vivienda urbana y se dictan otras disposiciones. Resolución 016 de 201, “Por medio del cual se adopta el Manual de Contratación la Beneficencia de Cundinamarca”. Código del Comercio Decreto 410 de 1971.
CAUSA: Inobservancia en la toma de decisiones de la norma regulatoria de arrendamiento.
EFECTO: Riesgos de pedida de recursos en la relación contractual.
Página 40
</t>
  </si>
  <si>
    <r>
      <t xml:space="preserve">ACTIVIDADES A EJECUTAR: 
</t>
    </r>
    <r>
      <rPr>
        <sz val="11"/>
        <rFont val="Tahoma"/>
        <family val="2"/>
      </rPr>
      <t xml:space="preserve">1. Realizar seguimiento por parte de la Oficina de bienes Inmuebles a los contratos de arrendamiento suscritos por la Empresa Inmobiliaria y los arrendatarios
2. Realizar seguimiento a los plazos contractuales en cada contrato de arrendamiento, con el animo de evitar las prorrogas automáticas.
3. Verificar que previo a la suscripción del contrato de arrendamiento, exista un avaluó de renta actualizado con copia a la oficina de Bienes Inmuebles.
4, Solicitar a la Empresa Inmobiliaria copia de las pólizas de arrendamiento suscritas en cada contrato de arrendamiento.
</t>
    </r>
    <r>
      <rPr>
        <b/>
        <sz val="11"/>
        <rFont val="Tahoma"/>
        <family val="2"/>
      </rPr>
      <t xml:space="preserve">
</t>
    </r>
    <r>
      <rPr>
        <b/>
        <sz val="11"/>
        <color theme="1"/>
        <rFont val="Tahoma"/>
        <family val="2"/>
      </rPr>
      <t xml:space="preserve">PRIMER AVANCE A 30 DE JUNIO 2023
</t>
    </r>
    <r>
      <rPr>
        <sz val="11"/>
        <color theme="1"/>
        <rFont val="Tahoma"/>
        <family val="2"/>
      </rPr>
      <t>* Mediante Oficio No. 20221500003551 del 7/3/2022 se le solicita a la EIC,  se le reitera nuevamente que allegue para que en el menor tiempo posible copia de los contratos suscritos durante la vigencia 2021.
* Mediante oficio No. 20221500013111  del 4/08/2022 donde se le solicita a la EIC, que con carácter urgente para que en el menor tiempo posible alleguen copia de los contratos de la vigencia 2020, 2021 y 2022, según relación (17 contratos).
* Durante la vigencia 2021 y 2022 la EIC ha remitido 69 avalúos de renta , según previa solicitud  de la Entidad.</t>
    </r>
  </si>
  <si>
    <t xml:space="preserve">Jefe Oficina Bienes e Inmuebles - Profesional Universitario (E) </t>
  </si>
  <si>
    <r>
      <t xml:space="preserve">SEGUNDO AVANCE A 30 DE DICIEMBRE DE 2023 
</t>
    </r>
    <r>
      <rPr>
        <sz val="11"/>
        <color theme="1"/>
        <rFont val="Tahoma"/>
        <family val="2"/>
      </rPr>
      <t xml:space="preserve">* A la fecha se han realizado 10 solicitudes y autorizaciones de avalúos de renta a los inmuebles que van a ser arrendados.
* Mediante oficio No. 20231500019021 del 14 de septiembre de 2023, se le solicita a la EIC r incluir el plan de pagos, los informes y documentos de ejecución en cada uno de los contratos en mención en la plataforma SECOP II.
* Permanentemente se remiten oficios a la EIC en cuanto a observaciones y/o novedades a los contratos de arrendamiento, Informes de gestión, avalúos de renta y comercial, etc.
</t>
    </r>
  </si>
  <si>
    <t>Dra. Cindy Dayanna Cubillos Ramirez, Magda Patricia Chacon Izquierdo</t>
  </si>
  <si>
    <t>Dra. Cindy Cayana Cubillos Ramirez, Magda Patricia Chacon Izquierdo</t>
  </si>
  <si>
    <t xml:space="preserve">La Oficina Integral de Bienes Inmuebles se encuentra atenta al seguimiento de los tramites pertinentes.
Avance del 100%
Se solicita cierre de este hallazgo </t>
  </si>
  <si>
    <t xml:space="preserve">CONDICION:
1. De conformidad con la  Cláusula Décima Tercera, del contrato suscrito con la Empresa Inmobiliaria y Servicios Logísticos de Cundinamarca No. 01-2021, se evidencia que no existen ajustes en los valores, frente a los incumplimientos de la Inmobiliaria de Cundinamarca, de sus obligaciones y a la ejecución de las prestaciones a su cargo, cuando se presentan diferencias en los seguimientos que realiza la Beneficencia, tal como se expresa en el cuerpo del informe.
2. Según reporte con corte a fecha 31 de agosto del 2022, la Inmobiliaria resumen la deuda para la Beneficencia así: Total cartera facturada y adeudada es de $1.215.703.540; también reporta un valor de $484.730.685 donde se indica corresponde a “total cartera no facturada-ajustes” así:
TOTAL CARTERA FACTURADA   $1.215.703.540 
TOTAL CARTERA NO FACTURADA-AJUSTES   $484.730.685 
TOTAL CARTERA    $1.700.434.225 
Se indaga la razón de esta diferencia a lo cual se menciona que si bien es cierto se entrega una relación que suma este valor, la Empresa Inmobiliaria indica en su reporten que corresponde a valores por arrendamiento que teniendo contrato no pagaron y aquellos que no pagaron por no tener contrato,  siendo necesario se demuestre la gestión y recuperación de estos recursos. 
</t>
  </si>
  <si>
    <r>
      <t xml:space="preserve">ACTIVIDADES A EJECUTAR: 
</t>
    </r>
    <r>
      <rPr>
        <sz val="11"/>
        <rFont val="Tahoma"/>
        <family val="2"/>
      </rPr>
      <t xml:space="preserve">1. Efectuar el seguimiento  por parte de la Oficina de bienes Inmuebles  a las actividades realizadas por la  Inmobiliaria de Cundinamarca para establecer el valor real de cartera
2. Efectuar mesas de trabajo en conjunto con los funcionarios delegados de la Empresa Inmobiliaria y la Oficina de Inmuebles para realizar la depuración de la cartera facturada y no facturada.
</t>
    </r>
    <r>
      <rPr>
        <b/>
        <sz val="11"/>
        <color theme="1"/>
        <rFont val="Tahoma"/>
        <family val="2"/>
      </rPr>
      <t xml:space="preserve">PRIMER AVANCE A 30 DE JUNIO DE 2023
* </t>
    </r>
    <r>
      <rPr>
        <sz val="11"/>
        <color theme="1"/>
        <rFont val="Tahoma"/>
        <family val="2"/>
      </rPr>
      <t>Se han llevado a cabo mesas de trabajo con los funcionarios de la Oficina de Bienes y los responsables de cartera de la EIC, con el fin de establecer el valor de cartera real.  Dichas actas se encuentran pendientes de legalizar para establecer compromisos.
* La Oficina de Bienes , mediante oficio No. 20231500005903 de junio 26 de 2023, reitero la solicitud al área jurídica, donde solicita se emita concepto jurídico por no pago de canon de arrendamiento, con uso del predio y no tiene contrato de arrendamiento y por ende no factura. 
*  Cada mes la EIC reporta los informes de cartera,  con los que son utilizados por ambas entidades para ir depurando la cartera.
*  Se han llevado a cabo Comités Inmobiliarios con la EIC, la Beneficencia de Cundinamarca e invitados donde se establecen e informan sobre los procesos de cartera (deuda de los arrendatarios). Dichas actas se encuentran pendientes de legalizar.</t>
    </r>
    <r>
      <rPr>
        <sz val="11"/>
        <color rgb="FFFF0000"/>
        <rFont val="Tahoma"/>
        <family val="2"/>
      </rPr>
      <t xml:space="preserve">
</t>
    </r>
  </si>
  <si>
    <t>Jefe Oficina de Bienes e Inmuebles - Profesional Universitario ( E )</t>
  </si>
  <si>
    <t>Del cuadro anterior, se pudo evidenciar que la cartera registrada por la Beneficencia DE Cundinamarca es de $1.874.174.466.04, mientras la cartera facturada por la Empresa Inmobiliaria es de $1.215.703.540, por cuanto la diferencia asciende a $658.470.926,04; demostrándose por parte de la Beneficiaria, que realizo entrega de un informe a la Empresa Inmobiliaria detallando por arrendatario los cánones y saldos pendientes.
No se cuenta aún con la conciliación de la cartera entre las partes, en la que se exija los soportes que justifican cada una de las diferencias. 
Por lo anterior, no se da alcance a lo estipulado en contrato suscrito con la Inmobiliaria No. 01-2021 en la CLAUSULA DECIMA TERCERA, relación laboral o contratista independiente, en el desarrollo de las actividades de este contrato, la inmobiliaria obra como contratista independiente desde el punto de vista civil y laboral con plena autonomía directiva, técnica, administrativa y económica financiera. En consecuencia, asume todos los riesgos inherentes al cumplimiento de sus obligaciones y a la ejecución de las prestaciones a su cargo; la falta de gestión genera disminución en los ingresos de la Beneficencia.
CRITERIO: Contratos suscritos con la Empresa Inmobiliaria en los diferentes años entre los que están: Contrato No. 01 del 11 de enero del 2020 y sus modificaciones, Contrato No. 01  del 21 de enero del 2021, y sus modificaciones, Contrato No. 39 del 30 de junio del 2022. Ley 820 del 10 de julio del 2003, por la cual se expide el régimen de arrendamiento de vivienda urbana y se dictan otras disposiciones. Código del Comercio Decreto 410 de 1971. Resolución 016 de 201, “Por medio del cual se adopta el Manual de Contratación la Beneficencia de Cundinamarca”,
CAUSA: Se entrega a la Empresa Inmobiliaria la administración para el buen manejo de los bienes inmuebles de propiedad de la Beneficencia, sin embargo  no existe claridad y transparencia de la información, debidamente soportada y justificada por los valores no reconocidos.
EFECTO: Valores dejados de pagar, con riesgo de generar un detrimento patrimonial.
Páginas 40 a 42</t>
  </si>
  <si>
    <t>* La EIC  allega copia del  Acta de la AUDIENCIA DE CONCILIACIÓN EXTRAJUDICIAL , llevada a cabo el 8 de marzo de 2023  en la PROCURADURIA 12 judicial; con el fin de normalizar la cartera en mora de los contratos de arrendamiento N° 110 de enero 11 de 2018, 0612 de febrero 01 de 2019, 021-2020EIC-CMC- 005-2020 de febrero 10 de 2020 y CA-CMC-003- 2021 de abril 21 de 2021, celebrados entre la solicitante y el Servicio Nacional de Aprendizaje SENA- Regional Cundinamarca.  Y donde se declara FALLIDO EL INTENTO CONCILIATORIO AGOTADO.
SEGUNDO AVANCE: 
* La oficina de Bienes Inmuebles, mediante oficio No. 20231500018901 del 13 de septiembre de 2023, le ratifica a la EIC, el valor real de la cartera de Inversiones Merkadesh la deuda por concepto de cánones de arrendamiento corresponde al periodo comprendido entre el mes de  julio de 2019 a febrero de 2021 y le solicita que de manera urgente realice todas las acciones administrativas y judiciales que correspondan con el fin de realizar la recuperación de la cartera anteriormente referida.
* La oficina de Bienes Inmuebles, mediante oficio No. 20231500020791 del 6 de octubre de 2023 se hacen recomendaciones emitidas por la oficina asesora jurídica de la Beneficencia a la Empresa Inmobiliaria por Concepto Jurídico para tener en cuenta en contratos suscritos con Entidades Públicas.
* La oficina de Bienes Inmuebles, mediante oficio No. 20231500022921 del 15 de noviembre de 2023, se  solicita a la EIC,  que el informe de cartera  presentado , se le adjunten los soportes y la gestión de la misma, por cuanto el informe que presenta la EIC, solo es un cuadro Excel y sin soportes.
* cada vez que se realiza comité inmobiliario  con la EIC, se toca el tema de cartera y se dejan compromisos. Dichas actas se encuentran en el archivo de la Entidad.</t>
  </si>
  <si>
    <t xml:space="preserve">CONDICION: Con Resolución No.002 del 04 de enero de 2021 se constituyen las cuentas por pagar de la Beneficencia de Cundinamarca, correspondientes a la vigencia 2020, por la suma de $14,204,554,081; de acuerdo al reporte en el SIA Contralorías se indica en formato F11 que se ha pagado durante la vigencia 2021 la suma de $ 10,758,803,054, lo que representa un saldo pendiente por pagar por $3,445,751,028 con corte 31 de diciembre del 2021; sin embargo en respuesta al oficio No. 5 suscrito por el equipo auditor, se observa una relación de cuentas por pagar, con un saldo de $4.125.606.182, se pregunta a la administración del sujeto auditado y la respuesta es tener inconvenientes con el sistema.  
CRITERIO: Resolución No.002 del 04 de enero de 2021 por la cual se constituye las cuentas por pagar de la Beneficencia de Cundinamarca correspondientes a la vigencia 2020. Artículo 77 Ordenanza 227 del 2014 
CAUSA: No se tiene claridad de las cuentas por pagar con corte a 31 de diciembre del 2021.
EFECTO: Riesgo de generar pasivos exigibles por malas prácticas contables con afectación del presupuesto de la vigencia.
Página 42 a 43
</t>
  </si>
  <si>
    <t xml:space="preserve">ACTIVIDADES A EJECUTAR:                                                                                                                                                
1. Notificar al contratista para evaluar la funcionalidad del módulo de tesorería, mas específicamente en las cuentas por pagar ya que sumo los pagos de la vigencia 2020 y la vigencia 2021 y no diferencio una vigencia con la otra.
2. validar y corroborar los valores o la información registrada en el sistema financiero Siiweb.
3. Evaluar cada uno de los componentes que integran el módulo con los requerimientos y necesidades que se han encontrado. 
4.Solicitar al contratista que desarrolle y aplique las modificaciones y actualizaciones al módulo con el fin de mejorar la herramienta para obtener informes más completos.
5. Evaluar posibles contratistas en que presten los servicios con un sistema armónico, optimo y funcional.  
PRIMER AVANCE: 
Para la vigencia 2023, se cambio el sistema de información Financiera, en el cual se migro la información a partir del 1ª de enero, esto teniendo en cuenta los inconvenientes con el sistema anterior, que no permitía tener una información clara y real, frente a los reportes e informes generados
A la fecha de los 14 mi millones constituidos como cuentas por pagar, se deben 381 millones a la Fundación san Pedro Claver, valor que se encuentra en  proceso de acuerdo de pago a través de Dación de un bien Inmueble </t>
  </si>
  <si>
    <t>Gerencia General, Subgerencia financiera</t>
  </si>
  <si>
    <t>Gerente General, Subgerente Financiero</t>
  </si>
  <si>
    <t xml:space="preserve">SEGUNDO AVANCE: 
Con los recursos recibidos por la venta del lote del municipio de Fusagasugá denominado Belmira y transferencias del departamento, la Subgerencia Financiera cancelo las cuentas por pagar pendientes de la vigencia 2021.        </t>
  </si>
  <si>
    <t>YANNETHE CRISTINA CUBIDES GARZÓN,</t>
  </si>
  <si>
    <t xml:space="preserve">Se realizo cambio de Sistema de Información Financiera, con el fin de tener una información confiable, en los reportes generados
las cuentas por pagar de la vigencia 2021, se encuentran canceladas en un 95%
</t>
  </si>
  <si>
    <t>Se realizo cambio de Sistema de Información Financiera, con el fin de tener una información confiable, en los reportes generados
las cuentas por pagar de la vigencia 2021, se cancelaron en su totalidad. Se solicita el cierre del hallazgo por cumplimiento de las actividades 100%</t>
  </si>
  <si>
    <t xml:space="preserve">
CONDICION: Se estableció en el inventario de los bienes inmuebles, cuatro (4) predios identificados en el informe, que no generan usufructo, desde hace aproximadamente  6, 11, 8 y 15 años; demostrando debilidades en la gestión de su comercialización.
CRITERIO: Artículo 4. Misión. Decreto 430 del 25 de septiembre de 2020 “Por la cual se establece la estructura orgánica de la Beneficencia de Cundinamarca y se dictan otras disposiciones”
CAUSA: Falta de gestión en la administración de los bienes que le permita generar renta.
EFECTO: Riesgo de disminución de ingresos a favor de la Beneficencia de Cundinamarca.
Páginas 48 a 50
</t>
  </si>
  <si>
    <r>
      <t xml:space="preserve">ACTIVIDADES A EJECUTAR: 
</t>
    </r>
    <r>
      <rPr>
        <sz val="11"/>
        <rFont val="Tahoma"/>
        <family val="2"/>
      </rPr>
      <t xml:space="preserve">1. Verificar que la Empresa Inmobiliaria instale en cada uno de los inmuebles desocupados la respectiva publicidad en el sitio de contacto para su comercialización.
2. Solicitar mensualmente evidencias a la Empresa Inmobiliaria en lo referente a la publicación de los inmuebles desocupados en las paginas de comercialización inmobiliaria (finca raíz, metro cuadrado, etc.).
3. Solicitar mensualmente a  la Empresa inmobiliaria un informe sobre las visitas que se practican a los inmuebles desocupados con los posibles interesados en tomar en arriendo los inmuebles.
4. Presentar ante el Consejo Directivo la propuesta para que autorice la venta de inmuebles improductivos.
</t>
    </r>
    <r>
      <rPr>
        <b/>
        <sz val="11"/>
        <color theme="1"/>
        <rFont val="Tahoma"/>
        <family val="2"/>
      </rPr>
      <t xml:space="preserve">PRIMER AVANCE A JUNIO 2023 
* </t>
    </r>
    <r>
      <rPr>
        <sz val="11"/>
        <color theme="1"/>
        <rFont val="Tahoma"/>
        <family val="2"/>
      </rPr>
      <t xml:space="preserve">El predio KM 85 VIA BTA GIRARDOT CENTRO DE EDUCACION ESCUELA SANTIAGO SAMPER BRUSH (TIBACUY), por la actual condición que se encuentra el inmueble y por las condiciones naturales a los que están expuesto (socavación del rio) afecta la estructura desde los cimientos y debido a que la reconstrucción es bastante costosa (requiere un muro de contención de mucha altura) y por la situación económica que atraviesa la Entidad, no es viable hacer la inversión.
* CONDOMINIO RIO BONITO MELGAR TOLIMA CASALOTE LA DIOSA MZ E CS 10, por la actual condición que se encuentra el inmueble y por las condiciones naturales externas que no se pueden controlar, el inmueble ha sufrido daños y por la situación económica que atraviesa la Entidad, no es viable reconstruirlo. 
* KR 38 8 38 BG 2-15 DP CENTRO COMERCIAL EL PORTAL DE SAN ANDRESITO, es de difícil comercialización ya que por su ubicación y área es de difícil acceso. Ni el área del local, ni la de ingreso es apta para utilizarse como ingreso de actividades comerciales.
* AC 17 132 18 MZ A IN 8 FONTIBON LT LOS URAPANES FONTIBON, se encuentra en proceso de comercialización, MEDIANTE ACUERDO.
</t>
    </r>
  </si>
  <si>
    <r>
      <t xml:space="preserve">SEGUNDO AVANCE A 30 DE DICIEMBRE DE 2023
* </t>
    </r>
    <r>
      <rPr>
        <sz val="11"/>
        <color theme="1"/>
        <rFont val="Tahoma"/>
        <family val="2"/>
      </rPr>
      <t xml:space="preserve">El predio KM 85 VIA BTA GIRARDOT CENTRO DE EDUCACION ESCUELA SANTIAGO SAMPER BRUSH (TIBACUY), por la actual condición que se encuentra el inmueble y por las condiciones naturales a los que están expuesto (socavación del rio) afecta la estructura desde los cimientos y debido a que la reconstrucción es bastante costosa (requiere un muro de contención de mucha altura) y por la situación económica que atraviesa la Entidad, no es viable hacer la inversión.
* CONDOMINIO RIO BONITO MELGAR TOLIMA CASALOTE LA DIOSA MZ E CS 10, por la actual condición que se encuentra el inmueble y por las condiciones naturales externas que no se pueden controlar, el inmueble ha sufrido daños y por la situación económica que atraviesa la Entidad, no es viable reconstruirlo.  
* KR 38 8 38 BG 2-15 DP CENTRO COMERCIAL EL PORTAL DE SAN ANDRESITO, es de difícil comercialización ya que por su ubicación y área es de difícil acceso. Ni el área del local, ni la de ingreso es apta para utilizarse como ingreso de actividades comerciales.
* AC 17 132 18 MZ A IN 8 FONTIBON LT LOS URAPANES FONTIBON, se encuentra en proceso de comercialización así:
- Mediante oficio con radicado interno No. 20232000016562 del 17 de mayo de 2023, el señor Oswaldo Fajardo presenta Intención de compra del predio.
- Mediante oficio No. 20231500017671 del 29 de agosto de 2023, la Beneficencia da respuesta al señor Oswaldo Fajardo, en el cual se informa que  no es viable, por cuanto el valor ofrecido es inferior al avalúo comercial No. 136-2023 </t>
    </r>
  </si>
  <si>
    <t>Dra. Cindy Dayanna Cubillos Ramirez  - Magda Patricia Chacon Izquierdo</t>
  </si>
  <si>
    <t>La Oficina Integral de Bienes Inmuebles se encuentra atenta al seguimiento de los tramites pertinentes.
Se solicita cierre de este hallazgo 
Avance del 50%</t>
  </si>
  <si>
    <t xml:space="preserve">
CRITERIO: Artículos 11y 19 de la Ley 594 de 2000 “Por medio de la cual se dicta la Ley General de Archivos y se dictan otras disposiciones”. Acuerdo 002 del 14 de marzo de 2014 “Por medio del cual se establecen los criterios básicos para creación, conformación, organización, control y consulta de los expedientes de archivo y se dictan otras disposiciones” del Archivo General de la Nación. Circular Externa 21 de 2017, (Diario Oficial No. 50.158 de 25 de febrero de 2017), “Uso del Secop II para crear, conformar y gestionar los expedientes electrónicos del Proceso de Contratación”  expedida por el Archivo General de La Nación  y la Agencia Nacional de Contratación Pública Colombia Compra Eficiente.
CAUSA: Debilidades en el Proceso y Procedimiento definido para el manejo del acervo documental del expediente contractual. 
EFECTO: Falla en el control y seguimiento en los documentos que se desprenden del proceso contractual. Falta de seguimiento y gestión para el cumplimiento de la norma.
Páginas 59 a 60</t>
  </si>
  <si>
    <r>
      <t xml:space="preserve">1. Documentar, registrar y conservar el acervo documental de la actividad contractual  de la entidad en el sistema de gestión documental "Orfeo".
2. Generar los expedientes o carpetas a los procesos contractuales  una vez legalizados en el sistema de gestión documental.
3, Crear conformar y gestionar los expedientes electrónicos del proceso de contratación, de acuerdo al Archivo General de la Nación y la Agencia Nacional de Contratación Publica Colombia compra eficiente SECOP II.
4. Registrar los documentos que se desprenden  del proceso contractual  hasta su finalización y/o liquidació0n en el sistema de gestión documental  "Orfeo" y la plataforma de contratación Publica SECOP II.
5. Conservar y consultar la información de los procesos contractuales de cada vigencia en el sistema de Gestión documental  de acuerdo con las tablas de Retención Documental y Plataforma SECOP II.       
</t>
    </r>
    <r>
      <rPr>
        <b/>
        <sz val="11"/>
        <rFont val="Tahoma"/>
        <family val="2"/>
      </rPr>
      <t xml:space="preserve">PRIMER AVANCE: </t>
    </r>
    <r>
      <rPr>
        <sz val="11"/>
        <rFont val="Tahoma"/>
        <family val="2"/>
      </rPr>
      <t>A la fecha se encuentran publicados todos los expedientes Contractuales en el Sistema Documental Orfeo. Los Procesos de Contratación de la Beneficencia de Cundinamarca de la vigencia 2020, 2021, 2022 y 2023 se encuentran en su totalidad en la Plataforma Secop II, en donde  pueden ser consultadas por cualquier persona  las propuestas, los contratos, los soportes  cada contratista, la evolución de las propuestas, la resolución de adjudicación, contrato, informes de ejecución y pagos realizados, por tanto se elimino la carpeta en físico desde la vigencia 2023 y todos los contratos se encuentran e la Plataforma Secop II y en el sistema documental Orfeo</t>
    </r>
  </si>
  <si>
    <t xml:space="preserve">Secretaria General </t>
  </si>
  <si>
    <t xml:space="preserve">Secretario General, Profesional Especializado </t>
  </si>
  <si>
    <t xml:space="preserve">SIA Contralorías Formatos F20 1A y F20 1B – SIA Observa Informe Contratos Extendido.
CONDICIÓN: De conformidad con la información rendida vía electrónica por medio de la plataforma SIA Observa Informe Contratos Extendido para la vigencia 2021, se determina que el sujeto auditado, suscribió sesenta y siete (67) contratos por un valor de $33.396.013.270.33, más nueve (9) adiciones por $1.043.818.664.00, menos tres (3) liberaciones presupuestales por $46.632.497.00, para un total de la contratación reportada $34.393.199.437.00.
Sin embargo, en el aplicativo SIA Contralorías en el formato F20 1A se reporta 74 contratos por $33.401.013.270.00, en el formato F20 1B se reportó 25 adiciones por el valor de $12.632.339.378.00, para un total de la contratación de la vigencia 2021 de $46.033.352.648.00.
</t>
  </si>
  <si>
    <r>
      <t xml:space="preserve">1. Verificar y archivar los valores reportados mes a mes en la rendición de la cuenta SIA OBSERVA para la siguiente vigencia.
2. Verificar y analizar los valores a reportar en la rendición de cuenta anual en el SIA CONTRALORIA conforme a lo reportado en el SIA OBSERVA.
3. Realizar comparativo  entre lo reportado de la cuenta anual en SIA OBSERVA, y el formato a reportar en la plataforma SIA CONTRALORIA.
4. Dejar constancia en la carta de cierre anual de SIA CONTRALORIA, identificando las diferenticas en contratos y valores de las dos  (2) plataformas, adiciones de convenios que comparten vigencias o comodatos a titulo gratuito, dado que no se reportan en el SIA OBSERVA.             
</t>
    </r>
    <r>
      <rPr>
        <b/>
        <sz val="11"/>
        <rFont val="Tahoma"/>
        <family val="2"/>
      </rPr>
      <t xml:space="preserve">PRIMER AVANCE: </t>
    </r>
    <r>
      <rPr>
        <sz val="11"/>
        <rFont val="Tahoma"/>
        <family val="2"/>
      </rPr>
      <t xml:space="preserve">Las adiciones de los contratos durante la vigencia 2022 se encuentran en la plataforma SIA OBSERVA, sin embargo en algunas ocasiones estos valores no coincidan con los reportados en SIA CONTRALORIA, dado que las adiciones de convenio de asociación comparten 2 vigencias por la atención de personas en estado de vulnerabilidad. Así mismo en el cierre de la auditoria se dejara constancia o certificación de las adiciones realizadas durante la vigencia 2022 y 2023. De otra parte se debe tener en cuenta que en el aplicativo sea contraloría se rinde hasta el 31 de diciembre de cada vigencia y en el sia observa todas las adiciones mensuales.
</t>
    </r>
  </si>
  <si>
    <t xml:space="preserve">
</t>
  </si>
  <si>
    <t xml:space="preserve">
CRITERIO: Resolución 045 de 2021, Artículo 10. De la Contraloría de Cundinamarca “Por la cual se reglamenta la rendición e informes, su revisión y se dictan otras disposiciones”. Circular DC 002 de la Contraloría de Cundinamarca del 11 de enero del 2022
CAUSA: Inadecuado seguimiento y autoevaluación para el cargue de anexos.
EFECTO: Inconsistencia en la información rendida al Ente de Control conllevando a una posible materialización de riesgos.
Páginas 61 a 67</t>
  </si>
  <si>
    <r>
      <rPr>
        <b/>
        <sz val="11"/>
        <rFont val="Tahoma"/>
        <family val="2"/>
      </rPr>
      <t>Manual de Defensa Judicial:</t>
    </r>
    <r>
      <rPr>
        <sz val="11"/>
        <rFont val="Tahoma"/>
        <family val="2"/>
      </rPr>
      <t xml:space="preserve">
CONDICIÓN: La Beneficencia de Cundinamarca en el deber funcional adopto la Política de Prevención del Daño Antijurídico por intermedio de la Resolución N° 006 del 26 de febrero de 2021. Sin embargo, se pudo determinar que la entidad auditada no cuenta con Manual de Defensa Judicial.
CRITERIO: Artículo 2.2.4.3.1.2.5 Decreto 1069 del 26 de mayo de 2015 “Por medio del cual se expide el Decreto Único Reglamentario del Sector Justicia y del Derecho”. Circular 05 del 27 de septiembre de 2019 “Lineamientos para la formulación, implementación y seguimiento de las políticas de prevención del daño antijurídico”, expedida por el Director de la Agencia Nacional de Defensa Jurídica del Estado.
CAUSA: Debilidades en la implementación de Políticas de Defensa jurídica
EFECTO: Riesgos negativos en las prácticas de defensa judicial
Páginas 71 y 72
</t>
    </r>
  </si>
  <si>
    <r>
      <rPr>
        <b/>
        <sz val="11"/>
        <rFont val="Tahoma"/>
        <family val="2"/>
      </rPr>
      <t xml:space="preserve">ACTIVIDADES A EJECUTAR: 
</t>
    </r>
    <r>
      <rPr>
        <sz val="11"/>
        <rFont val="Tahoma"/>
        <family val="2"/>
      </rPr>
      <t xml:space="preserve">
1. Verificar y analizar los documentos actuales del proceso de defensa judicial de la entidad  y proyectará el manual de defensa judicial de la Beneficencia de Cundinamarca. 
2. Proyectar y presentar el manual de defensa judicial para su correspondiente aprobación del Comité de Gestión Institucional de la Beneficencia de Cundinamarca.
3. Expedir acto administrativo y/o resolución del manual de defensa judicial, el cual debe publicarse en la pagina web de la entidad y socializarse a los funcionarios y contratistas de la oficina jurídica para su correspondiente implementación.     
</t>
    </r>
    <r>
      <rPr>
        <b/>
        <sz val="11"/>
        <color theme="1"/>
        <rFont val="Tahoma"/>
        <family val="2"/>
      </rPr>
      <t xml:space="preserve">PRIMER AVANCE: 
</t>
    </r>
    <r>
      <rPr>
        <sz val="11"/>
        <color theme="1"/>
        <rFont val="Tahoma"/>
        <family val="2"/>
      </rPr>
      <t xml:space="preserve">1.- La Beneficencia de Cundinamarca, dentro del proceso de organización de la gestión jurídica, procedió mediante resolución No 199 de 16 de junio de 2023, a adoptar el Manual de defensa Judicial y Extrajudicial de la Beneficencia de Cundinamarca, siendo aprobado el día 15 de  junio por el Comité Institucional de la entidad y paso seguido se socializo a los funcionarios dando cumplimiento al  100% de las actividades y subsanando a la vez  el riesgo de las debilidades en la implementación de las políticas de defensa judicial.  </t>
    </r>
  </si>
  <si>
    <t>6 MESES</t>
  </si>
  <si>
    <t>Oficina Jurídica</t>
  </si>
  <si>
    <t>Jefe Oficina Jurídica</t>
  </si>
  <si>
    <t xml:space="preserve">JAVIER HERNANDO CAYCEDO, DIANA YULIETH TELLEZ BAREÑO  </t>
  </si>
  <si>
    <t xml:space="preserve">Se cumplió con  las actividades programadas por parte de la dependencia  subsanando las debilidades en el proceso del manejo del acervo documental, se solicita el cierre del hallazgo al ente de control. 100%     </t>
  </si>
  <si>
    <t>Se cumplió con  las actividades programadas por parte de la dependencia  subsanando las debilidades en el proceso del manejo del acervo documental, se solicita el cierre del hallazgo al ente de control.      100%</t>
  </si>
  <si>
    <t xml:space="preserve">DIANA CAROLINA ZAMBRANO CRUZ </t>
  </si>
  <si>
    <t xml:space="preserve">Se solicita el cierre del hallazgo establecido por el ente de control, dado que se dio cumplimiento al 100% de las actividades  programadas por la dependencia.  </t>
  </si>
  <si>
    <r>
      <t xml:space="preserve">  
_____________________________________________
JAIME OMAR GARCIA BAUTISTA
JEFE CONTROL INTERNO  </t>
    </r>
    <r>
      <rPr>
        <sz val="11"/>
        <rFont val="Tahoma"/>
        <family val="2"/>
      </rPr>
      <t xml:space="preserve"> </t>
    </r>
    <r>
      <rPr>
        <b/>
        <sz val="11"/>
        <rFont val="Tahoma"/>
        <family val="2"/>
      </rPr>
      <t xml:space="preserve">
</t>
    </r>
  </si>
  <si>
    <t>Auditoría: DE CUMPLIMIENTO VIGENCIA 2021</t>
  </si>
  <si>
    <t>PLAN DE MEJORAMIENTO 
AUDITORIA  DE CUMPLIMIENTO 2021
SEGUNDO AVANCE JUN A DIC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</si>
</sst>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_);_(* \(#,##0\);_(* &quot;-&quot;_);_(@_)"/>
    <numFmt numFmtId="165" formatCode="_(&quot;$&quot;\ * #,##0.00_);_(&quot;$&quot;\ * \(#,##0.00\);_(&quot;$&quot;\ * &quot;-&quot;??_);_(@_)"/>
    <numFmt numFmtId="166" formatCode="_(* #,##0.00_);_(* \(#,##0.00\);_(* &quot;-&quot;??_);_(@_)"/>
    <numFmt numFmtId="167" formatCode="0.0"/>
    <numFmt numFmtId="168" formatCode="0.0%"/>
    <numFmt numFmtId="169" formatCode="#,##0.0\ _€;\-#,##0.0\ _€"/>
    <numFmt numFmtId="170" formatCode="dd/mmm/yyyy"/>
  </numFmts>
  <fonts count="35" x14ac:knownFonts="1">
    <font>
      <sz val="11"/>
      <color theme="1"/>
      <name val="Calibri"/>
      <family val="2"/>
      <scheme val="minor"/>
    </font>
    <font>
      <sz val="11"/>
      <color indexed="8"/>
      <name val="Calibri"/>
      <family val="2"/>
    </font>
    <font>
      <sz val="11"/>
      <color indexed="8"/>
      <name val="Calibri"/>
      <family val="2"/>
    </font>
    <font>
      <u/>
      <sz val="11"/>
      <color indexed="12"/>
      <name val="Calibri"/>
      <family val="2"/>
    </font>
    <font>
      <sz val="8"/>
      <color indexed="81"/>
      <name val="Tahoma"/>
      <family val="2"/>
    </font>
    <font>
      <b/>
      <sz val="8"/>
      <color indexed="81"/>
      <name val="Tahoma"/>
      <family val="2"/>
    </font>
    <font>
      <sz val="10"/>
      <name val="Arial"/>
      <family val="2"/>
    </font>
    <font>
      <sz val="10"/>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Tahoma"/>
      <family val="2"/>
    </font>
    <font>
      <b/>
      <sz val="10"/>
      <color theme="1"/>
      <name val="Tahoma"/>
      <family val="2"/>
    </font>
    <font>
      <b/>
      <sz val="11"/>
      <color theme="1"/>
      <name val="Tahoma"/>
      <family val="2"/>
    </font>
    <font>
      <sz val="10"/>
      <name val="Tahoma"/>
      <family val="2"/>
    </font>
    <font>
      <b/>
      <sz val="10"/>
      <name val="Tahoma"/>
      <family val="2"/>
    </font>
    <font>
      <b/>
      <sz val="11"/>
      <name val="Tahoma"/>
      <family val="2"/>
    </font>
    <font>
      <sz val="10"/>
      <color rgb="FFFF0000"/>
      <name val="Tahoma"/>
      <family val="2"/>
    </font>
    <font>
      <sz val="10"/>
      <color theme="1"/>
      <name val="Tahoma"/>
      <family val="2"/>
    </font>
    <font>
      <sz val="10"/>
      <color indexed="8"/>
      <name val="Tahoma"/>
      <family val="2"/>
    </font>
    <font>
      <b/>
      <sz val="10"/>
      <color indexed="8"/>
      <name val="Tahoma"/>
      <family val="2"/>
    </font>
    <font>
      <sz val="10"/>
      <color rgb="FF000000"/>
      <name val="Tahoma"/>
      <family val="2"/>
    </font>
    <font>
      <sz val="11"/>
      <name val="Tahoma"/>
      <family val="2"/>
    </font>
    <font>
      <b/>
      <sz val="10"/>
      <color rgb="FFFF0000"/>
      <name val="Tahoma"/>
      <family val="2"/>
    </font>
    <font>
      <b/>
      <sz val="11"/>
      <color rgb="FFFF0000"/>
      <name val="Tahoma"/>
      <family val="2"/>
    </font>
    <font>
      <sz val="11"/>
      <color rgb="FFFF0000"/>
      <name val="Tahoma"/>
      <family val="2"/>
    </font>
    <font>
      <u/>
      <sz val="10"/>
      <name val="Tahoma"/>
      <family val="2"/>
    </font>
    <font>
      <sz val="11"/>
      <color rgb="FF212121"/>
      <name val="Calibri"/>
      <family val="2"/>
      <scheme val="minor"/>
    </font>
    <font>
      <sz val="11"/>
      <color rgb="FF663300"/>
      <name val="Tahoma"/>
      <family val="2"/>
    </font>
    <font>
      <sz val="11"/>
      <color rgb="FFFF0000"/>
      <name val="Arial"/>
      <family val="2"/>
    </font>
    <font>
      <b/>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theme="4" tint="0.59999389629810485"/>
        <bgColor indexed="64"/>
      </patternFill>
    </fill>
    <fill>
      <patternFill patternType="solid">
        <fgColor rgb="FFF99B99"/>
        <bgColor indexed="64"/>
      </patternFill>
    </fill>
    <fill>
      <patternFill patternType="solid">
        <fgColor rgb="FFFFFF00"/>
        <bgColor indexed="64"/>
      </patternFill>
    </fill>
    <fill>
      <patternFill patternType="solid">
        <fgColor theme="0"/>
        <bgColor rgb="FFFFFFFF"/>
      </patternFill>
    </fill>
    <fill>
      <patternFill patternType="solid">
        <fgColor rgb="FF00B050"/>
        <bgColor indexed="64"/>
      </patternFill>
    </fill>
    <fill>
      <patternFill patternType="solid">
        <fgColor rgb="FF00B050"/>
        <bgColor rgb="FFFFFFFF"/>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1">
    <xf numFmtId="0" fontId="0" fillId="0" borderId="0"/>
    <xf numFmtId="0" fontId="1" fillId="0" borderId="0"/>
    <xf numFmtId="0" fontId="3" fillId="0" borderId="0" applyNumberFormat="0" applyFill="0" applyBorder="0" applyAlignment="0" applyProtection="0">
      <alignment vertical="top"/>
      <protection locked="0"/>
    </xf>
    <xf numFmtId="164" fontId="8" fillId="0" borderId="0" applyFont="0" applyFill="0" applyBorder="0" applyAlignment="0" applyProtection="0"/>
    <xf numFmtId="169" fontId="6"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9" fillId="0" borderId="0"/>
    <xf numFmtId="0" fontId="10" fillId="0" borderId="0"/>
    <xf numFmtId="0" fontId="6" fillId="0" borderId="0"/>
    <xf numFmtId="0" fontId="6" fillId="0" borderId="0"/>
    <xf numFmtId="0" fontId="8" fillId="0" borderId="0"/>
    <xf numFmtId="0" fontId="8"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164" fontId="8" fillId="0" borderId="0" xfId="3" applyFont="1"/>
    <xf numFmtId="9" fontId="8" fillId="0" borderId="0" xfId="33" applyFont="1"/>
    <xf numFmtId="168" fontId="8" fillId="0" borderId="0" xfId="33" applyNumberFormat="1" applyFont="1"/>
    <xf numFmtId="164" fontId="11" fillId="0" borderId="0" xfId="3" applyFont="1"/>
    <xf numFmtId="164" fontId="12" fillId="0" borderId="0" xfId="3" applyFont="1" applyAlignment="1">
      <alignment horizontal="center"/>
    </xf>
    <xf numFmtId="168" fontId="12" fillId="0" borderId="0" xfId="33" applyNumberFormat="1" applyFont="1" applyAlignment="1">
      <alignment horizontal="center"/>
    </xf>
    <xf numFmtId="0" fontId="11" fillId="0" borderId="0" xfId="0" applyFont="1"/>
    <xf numFmtId="0" fontId="0" fillId="0" borderId="0" xfId="0" applyAlignment="1"/>
    <xf numFmtId="168" fontId="11" fillId="0" borderId="0" xfId="33" applyNumberFormat="1" applyFont="1"/>
    <xf numFmtId="9" fontId="11" fillId="0" borderId="0" xfId="33" applyFont="1"/>
    <xf numFmtId="0" fontId="12" fillId="0" borderId="0" xfId="0" applyFont="1"/>
    <xf numFmtId="9" fontId="12" fillId="0" borderId="0" xfId="33" applyFont="1"/>
    <xf numFmtId="0" fontId="15" fillId="0" borderId="0" xfId="0" applyFont="1" applyFill="1" applyBorder="1"/>
    <xf numFmtId="0" fontId="15" fillId="0" borderId="0" xfId="0" applyFont="1" applyFill="1" applyBorder="1" applyAlignment="1">
      <alignment horizontal="center"/>
    </xf>
    <xf numFmtId="167" fontId="22" fillId="0" borderId="1" xfId="0" applyNumberFormat="1" applyFont="1" applyFill="1" applyBorder="1" applyAlignment="1" applyProtection="1">
      <protection locked="0"/>
    </xf>
    <xf numFmtId="39" fontId="22" fillId="0" borderId="1" xfId="7" applyNumberFormat="1" applyFont="1" applyFill="1" applyBorder="1" applyAlignment="1" applyProtection="1">
      <alignment horizontal="right" vertical="center" wrapText="1"/>
      <protection locked="0"/>
    </xf>
    <xf numFmtId="167" fontId="23" fillId="0" borderId="1" xfId="34" applyNumberFormat="1" applyFont="1" applyFill="1" applyBorder="1" applyAlignment="1" applyProtection="1">
      <alignment horizontal="right" vertical="center" wrapText="1"/>
    </xf>
    <xf numFmtId="39" fontId="24" fillId="7" borderId="1" xfId="7" applyNumberFormat="1" applyFont="1" applyFill="1" applyBorder="1" applyAlignment="1" applyProtection="1">
      <alignment horizontal="right" vertical="center" wrapText="1"/>
      <protection locked="0"/>
    </xf>
    <xf numFmtId="167" fontId="22" fillId="2" borderId="0" xfId="0" applyNumberFormat="1" applyFont="1" applyFill="1" applyProtection="1">
      <protection locked="0"/>
    </xf>
    <xf numFmtId="0" fontId="18" fillId="0" borderId="0" xfId="0" applyFont="1" applyAlignment="1">
      <alignment vertical="center"/>
    </xf>
    <xf numFmtId="0" fontId="18" fillId="0" borderId="0" xfId="0" applyFont="1"/>
    <xf numFmtId="0" fontId="16" fillId="0" borderId="1"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2" fillId="0" borderId="0" xfId="0" applyFont="1"/>
    <xf numFmtId="0" fontId="15" fillId="0" borderId="0" xfId="0" applyFont="1" applyFill="1" applyBorder="1" applyAlignment="1"/>
    <xf numFmtId="0" fontId="17" fillId="0" borderId="0" xfId="0" applyFont="1" applyFill="1" applyBorder="1" applyAlignment="1" applyProtection="1">
      <alignment vertical="center"/>
      <protection hidden="1"/>
    </xf>
    <xf numFmtId="4" fontId="17" fillId="0" borderId="0" xfId="0" applyNumberFormat="1" applyFont="1" applyFill="1" applyBorder="1" applyAlignment="1">
      <alignment horizontal="center" vertical="center"/>
    </xf>
    <xf numFmtId="0" fontId="15" fillId="0" borderId="0" xfId="0" applyFont="1" applyBorder="1"/>
    <xf numFmtId="0" fontId="18" fillId="0" borderId="0" xfId="0" applyFont="1" applyBorder="1" applyAlignment="1">
      <alignment vertical="center"/>
    </xf>
    <xf numFmtId="0" fontId="18" fillId="0" borderId="0" xfId="0" applyFont="1" applyFill="1" applyBorder="1" applyAlignment="1">
      <alignment vertical="center"/>
    </xf>
    <xf numFmtId="0" fontId="18" fillId="0" borderId="0" xfId="0" applyFont="1" applyFill="1" applyBorder="1"/>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1" fontId="18" fillId="0" borderId="0" xfId="0" applyNumberFormat="1" applyFont="1" applyFill="1" applyBorder="1" applyAlignment="1">
      <alignment horizontal="center" vertical="center" wrapText="1"/>
    </xf>
    <xf numFmtId="0" fontId="18" fillId="0" borderId="0" xfId="0" applyFont="1" applyFill="1" applyBorder="1" applyAlignment="1">
      <alignment vertical="center" wrapText="1"/>
    </xf>
    <xf numFmtId="9" fontId="18" fillId="0" borderId="0" xfId="0" applyNumberFormat="1" applyFont="1" applyFill="1" applyBorder="1" applyAlignment="1">
      <alignment horizontal="justify" vertical="center" wrapText="1"/>
    </xf>
    <xf numFmtId="9" fontId="18" fillId="0" borderId="0" xfId="0" applyNumberFormat="1" applyFont="1" applyFill="1" applyBorder="1" applyAlignment="1">
      <alignment horizontal="left" vertical="center" wrapText="1"/>
    </xf>
    <xf numFmtId="15" fontId="18" fillId="0" borderId="0" xfId="0" applyNumberFormat="1" applyFont="1" applyFill="1" applyBorder="1" applyAlignment="1">
      <alignment horizontal="center" vertical="center" wrapText="1"/>
    </xf>
    <xf numFmtId="4" fontId="17" fillId="0" borderId="2" xfId="0" applyNumberFormat="1" applyFont="1" applyFill="1" applyBorder="1" applyAlignment="1">
      <alignment horizontal="center" vertical="center"/>
    </xf>
    <xf numFmtId="0" fontId="18" fillId="0" borderId="0" xfId="0" applyFont="1" applyFill="1" applyBorder="1" applyAlignment="1">
      <alignment horizontal="justify" vertical="top" wrapText="1"/>
    </xf>
    <xf numFmtId="9" fontId="18" fillId="0" borderId="0" xfId="0" applyNumberFormat="1" applyFont="1" applyFill="1" applyBorder="1" applyAlignment="1">
      <alignment horizontal="justify" vertical="top" wrapText="1"/>
    </xf>
    <xf numFmtId="1" fontId="18" fillId="0" borderId="0" xfId="0" applyNumberFormat="1" applyFont="1" applyFill="1" applyBorder="1" applyAlignment="1">
      <alignment horizontal="center" vertical="center"/>
    </xf>
    <xf numFmtId="170" fontId="18" fillId="0" borderId="0" xfId="0" applyNumberFormat="1" applyFont="1" applyFill="1" applyBorder="1" applyAlignment="1">
      <alignment horizontal="center" vertical="center" wrapText="1"/>
    </xf>
    <xf numFmtId="0" fontId="18" fillId="0" borderId="0" xfId="0" applyFont="1" applyFill="1" applyBorder="1" applyAlignment="1">
      <alignment vertical="top" wrapText="1"/>
    </xf>
    <xf numFmtId="0" fontId="22" fillId="0" borderId="0" xfId="0" applyFont="1" applyFill="1" applyBorder="1" applyAlignment="1">
      <alignment horizontal="center" vertical="center" wrapText="1"/>
    </xf>
    <xf numFmtId="0" fontId="18" fillId="0" borderId="0" xfId="17" applyFont="1" applyFill="1" applyBorder="1" applyAlignment="1">
      <alignment horizontal="center" vertical="center" wrapText="1"/>
    </xf>
    <xf numFmtId="0" fontId="18" fillId="0" borderId="0" xfId="23" applyFont="1" applyFill="1" applyBorder="1" applyAlignment="1">
      <alignment horizontal="center" vertical="center" wrapText="1"/>
    </xf>
    <xf numFmtId="0" fontId="18" fillId="0" borderId="0" xfId="0" applyNumberFormat="1" applyFont="1" applyFill="1" applyBorder="1" applyAlignment="1">
      <alignment horizontal="center" vertical="center"/>
    </xf>
    <xf numFmtId="0" fontId="18" fillId="0" borderId="0" xfId="0" applyFont="1" applyFill="1" applyBorder="1" applyAlignment="1">
      <alignment horizontal="justify" vertical="center" wrapText="1"/>
    </xf>
    <xf numFmtId="0" fontId="22" fillId="0" borderId="0" xfId="0" applyFont="1" applyFill="1" applyBorder="1" applyAlignment="1">
      <alignment horizontal="justify" vertical="center"/>
    </xf>
    <xf numFmtId="0" fontId="16" fillId="0" borderId="0" xfId="0" applyFont="1" applyFill="1" applyBorder="1" applyAlignment="1" applyProtection="1">
      <alignment horizontal="center" vertical="center" wrapText="1"/>
      <protection locked="0"/>
    </xf>
    <xf numFmtId="0" fontId="26" fillId="2" borderId="1" xfId="0" applyFont="1" applyFill="1" applyBorder="1" applyAlignment="1">
      <alignment horizontal="center" vertical="center" wrapText="1"/>
    </xf>
    <xf numFmtId="14" fontId="26" fillId="2" borderId="1" xfId="0" applyNumberFormat="1" applyFont="1" applyFill="1" applyBorder="1" applyAlignment="1">
      <alignment vertical="center" wrapText="1"/>
    </xf>
    <xf numFmtId="14" fontId="26" fillId="2" borderId="1" xfId="0" applyNumberFormat="1" applyFont="1" applyFill="1" applyBorder="1" applyAlignment="1">
      <alignment horizontal="center" vertical="center" wrapText="1"/>
    </xf>
    <xf numFmtId="9" fontId="26" fillId="2" borderId="1" xfId="0" applyNumberFormat="1" applyFont="1" applyFill="1" applyBorder="1" applyAlignment="1">
      <alignment horizontal="center" vertical="center" wrapText="1"/>
    </xf>
    <xf numFmtId="0" fontId="26" fillId="10" borderId="1" xfId="0" applyFont="1" applyFill="1" applyBorder="1" applyAlignment="1">
      <alignment horizontal="center" vertical="center" wrapText="1"/>
    </xf>
    <xf numFmtId="0" fontId="26" fillId="2" borderId="1" xfId="0" applyFont="1" applyFill="1" applyBorder="1" applyAlignment="1">
      <alignment horizontal="justify" vertical="center"/>
    </xf>
    <xf numFmtId="0" fontId="26" fillId="2" borderId="1" xfId="0" applyFont="1" applyFill="1" applyBorder="1" applyAlignment="1">
      <alignment horizontal="justify" vertical="top" wrapText="1"/>
    </xf>
    <xf numFmtId="0" fontId="17" fillId="0" borderId="0" xfId="0" applyFont="1" applyFill="1" applyBorder="1" applyAlignment="1">
      <alignment horizontal="center"/>
    </xf>
    <xf numFmtId="0" fontId="17" fillId="0" borderId="0" xfId="0" applyFont="1" applyFill="1" applyBorder="1"/>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1" fontId="19" fillId="0" borderId="0" xfId="0" applyNumberFormat="1" applyFont="1" applyFill="1" applyBorder="1" applyAlignment="1">
      <alignment horizontal="center" vertical="center" wrapText="1"/>
    </xf>
    <xf numFmtId="0" fontId="18" fillId="2" borderId="0" xfId="0" applyFont="1" applyFill="1" applyBorder="1" applyAlignment="1">
      <alignment vertical="center"/>
    </xf>
    <xf numFmtId="0" fontId="18" fillId="2" borderId="0" xfId="0" applyFont="1" applyFill="1" applyBorder="1" applyAlignment="1">
      <alignment vertical="top" wrapText="1"/>
    </xf>
    <xf numFmtId="0" fontId="18" fillId="2" borderId="0" xfId="0" applyFont="1" applyFill="1" applyBorder="1"/>
    <xf numFmtId="9" fontId="18" fillId="2" borderId="0" xfId="0" applyNumberFormat="1" applyFont="1" applyFill="1" applyBorder="1" applyAlignment="1">
      <alignment horizontal="center" vertical="center"/>
    </xf>
    <xf numFmtId="0" fontId="18" fillId="0" borderId="0" xfId="0" applyFont="1" applyBorder="1"/>
    <xf numFmtId="0" fontId="18" fillId="2" borderId="0" xfId="0" applyFont="1" applyFill="1" applyBorder="1" applyAlignment="1">
      <alignment horizontal="center" vertical="center"/>
    </xf>
    <xf numFmtId="0" fontId="24" fillId="7" borderId="5" xfId="0" applyFont="1" applyFill="1" applyBorder="1" applyAlignment="1" applyProtection="1">
      <alignment horizontal="center" vertical="center" wrapText="1"/>
      <protection locked="0"/>
    </xf>
    <xf numFmtId="0" fontId="24" fillId="7" borderId="3" xfId="0" applyFont="1" applyFill="1" applyBorder="1" applyAlignment="1" applyProtection="1">
      <alignment horizontal="center" vertical="center" wrapText="1"/>
      <protection locked="0"/>
    </xf>
    <xf numFmtId="0" fontId="24" fillId="7" borderId="4" xfId="0" applyFont="1" applyFill="1" applyBorder="1" applyAlignment="1" applyProtection="1">
      <alignment horizontal="center" vertical="center" wrapText="1"/>
      <protection locked="0"/>
    </xf>
    <xf numFmtId="0" fontId="26" fillId="2" borderId="1" xfId="0" applyNumberFormat="1" applyFont="1" applyFill="1" applyBorder="1" applyAlignment="1">
      <alignment vertical="top" wrapText="1"/>
    </xf>
    <xf numFmtId="0" fontId="22" fillId="0" borderId="0" xfId="0" applyFont="1" applyFill="1"/>
    <xf numFmtId="0" fontId="16" fillId="0" borderId="0" xfId="0" applyFont="1" applyFill="1" applyBorder="1" applyAlignment="1">
      <alignment horizontal="center"/>
    </xf>
    <xf numFmtId="0" fontId="22" fillId="0" borderId="0" xfId="0" applyFont="1" applyFill="1" applyBorder="1"/>
    <xf numFmtId="0" fontId="22" fillId="0" borderId="0" xfId="0" applyFont="1" applyFill="1" applyBorder="1" applyAlignment="1">
      <alignment horizontal="center"/>
    </xf>
    <xf numFmtId="0" fontId="22" fillId="2" borderId="0" xfId="0" applyFont="1" applyFill="1"/>
    <xf numFmtId="0" fontId="24" fillId="0" borderId="1" xfId="0" applyFont="1" applyFill="1" applyBorder="1" applyAlignment="1" applyProtection="1">
      <alignment horizontal="center" vertical="center" wrapText="1"/>
      <protection locked="0"/>
    </xf>
    <xf numFmtId="0" fontId="22" fillId="0" borderId="0" xfId="0" applyFont="1" applyFill="1" applyBorder="1" applyAlignment="1"/>
    <xf numFmtId="2" fontId="24" fillId="7" borderId="1" xfId="7" applyNumberFormat="1" applyFont="1" applyFill="1" applyBorder="1" applyAlignment="1" applyProtection="1">
      <alignment horizontal="right" vertical="center" wrapText="1"/>
    </xf>
    <xf numFmtId="0" fontId="22" fillId="0" borderId="0" xfId="0" applyFont="1" applyAlignment="1"/>
    <xf numFmtId="0" fontId="22" fillId="0" borderId="0" xfId="0" applyFont="1" applyAlignment="1">
      <alignment vertical="center"/>
    </xf>
    <xf numFmtId="0" fontId="19" fillId="2" borderId="0" xfId="0" applyFont="1" applyFill="1" applyBorder="1" applyAlignment="1">
      <alignment horizontal="center" vertical="center" wrapText="1"/>
    </xf>
    <xf numFmtId="0" fontId="18" fillId="2" borderId="0" xfId="0" applyFont="1" applyFill="1" applyBorder="1" applyAlignment="1">
      <alignment horizontal="justify" vertical="top" wrapText="1"/>
    </xf>
    <xf numFmtId="0" fontId="18" fillId="10" borderId="0" xfId="0" applyFont="1" applyFill="1" applyBorder="1" applyAlignment="1">
      <alignment horizontal="justify" vertical="top" wrapText="1"/>
    </xf>
    <xf numFmtId="9" fontId="18" fillId="2" borderId="0" xfId="0" applyNumberFormat="1" applyFont="1" applyFill="1" applyBorder="1" applyAlignment="1">
      <alignment horizontal="center" vertical="center" wrapText="1"/>
    </xf>
    <xf numFmtId="0" fontId="18" fillId="10" borderId="0" xfId="0" applyFont="1" applyFill="1" applyBorder="1" applyAlignment="1">
      <alignment vertical="center" wrapText="1"/>
    </xf>
    <xf numFmtId="14" fontId="18" fillId="2" borderId="0" xfId="0" applyNumberFormat="1" applyFont="1" applyFill="1" applyBorder="1" applyAlignment="1">
      <alignment horizontal="center" vertical="center" wrapText="1"/>
    </xf>
    <xf numFmtId="0" fontId="30" fillId="2" borderId="0" xfId="2" applyFont="1" applyFill="1" applyBorder="1" applyAlignment="1" applyProtection="1">
      <alignment vertical="center" wrapText="1"/>
    </xf>
    <xf numFmtId="0" fontId="18" fillId="2" borderId="0" xfId="0" applyFont="1" applyFill="1" applyBorder="1" applyAlignment="1">
      <alignment vertical="center" wrapText="1"/>
    </xf>
    <xf numFmtId="0" fontId="22" fillId="10" borderId="0" xfId="0" applyFont="1" applyFill="1" applyBorder="1" applyAlignment="1">
      <alignment horizontal="justify" vertical="top" wrapText="1"/>
    </xf>
    <xf numFmtId="0" fontId="18" fillId="2" borderId="0" xfId="0" applyFont="1" applyFill="1" applyBorder="1" applyAlignment="1">
      <alignment horizontal="justify" vertical="center"/>
    </xf>
    <xf numFmtId="0" fontId="16" fillId="10" borderId="0" xfId="0" applyFont="1" applyFill="1" applyBorder="1" applyAlignment="1">
      <alignment horizontal="justify" vertical="top" wrapText="1"/>
    </xf>
    <xf numFmtId="0" fontId="19" fillId="10" borderId="0" xfId="0" applyFont="1" applyFill="1" applyBorder="1" applyAlignment="1">
      <alignment horizontal="justify" vertical="top" wrapText="1"/>
    </xf>
    <xf numFmtId="0" fontId="18" fillId="2" borderId="0" xfId="0" applyFont="1" applyFill="1" applyBorder="1" applyAlignment="1">
      <alignment horizontal="center" vertical="center" wrapText="1"/>
    </xf>
    <xf numFmtId="0" fontId="22" fillId="0" borderId="0" xfId="0" applyFont="1" applyFill="1" applyAlignment="1"/>
    <xf numFmtId="0" fontId="27" fillId="10" borderId="0" xfId="0" applyFont="1" applyFill="1" applyBorder="1" applyAlignment="1">
      <alignment horizontal="justify" vertical="top" wrapText="1"/>
    </xf>
    <xf numFmtId="0" fontId="21" fillId="10" borderId="0" xfId="0" applyFont="1" applyFill="1" applyBorder="1" applyAlignment="1">
      <alignment horizontal="justify" vertical="top" wrapText="1"/>
    </xf>
    <xf numFmtId="0" fontId="19" fillId="2" borderId="0"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9" fontId="18" fillId="0" borderId="0" xfId="0" applyNumberFormat="1" applyFont="1" applyFill="1" applyBorder="1" applyAlignment="1">
      <alignment vertical="center" wrapText="1"/>
    </xf>
    <xf numFmtId="0" fontId="16" fillId="0" borderId="0" xfId="0" applyFont="1" applyFill="1" applyBorder="1" applyAlignment="1">
      <alignment horizontal="center" vertical="center" wrapText="1"/>
    </xf>
    <xf numFmtId="0" fontId="18" fillId="0" borderId="0" xfId="0" applyFont="1" applyFill="1" applyBorder="1" applyAlignment="1">
      <alignment wrapText="1"/>
    </xf>
    <xf numFmtId="0" fontId="18" fillId="0" borderId="0" xfId="0" applyNumberFormat="1" applyFont="1" applyFill="1" applyBorder="1" applyAlignment="1">
      <alignment vertical="center" wrapText="1"/>
    </xf>
    <xf numFmtId="0" fontId="18" fillId="0" borderId="0" xfId="0" applyFont="1" applyFill="1" applyBorder="1" applyAlignment="1">
      <alignment horizontal="justify"/>
    </xf>
    <xf numFmtId="0" fontId="16" fillId="0" borderId="0" xfId="0" applyFont="1" applyFill="1" applyBorder="1" applyAlignment="1">
      <alignment vertical="top" wrapText="1"/>
    </xf>
    <xf numFmtId="0" fontId="22" fillId="0" borderId="0" xfId="0" applyFont="1" applyFill="1" applyBorder="1" applyAlignment="1">
      <alignment vertical="top" wrapText="1"/>
    </xf>
    <xf numFmtId="0" fontId="22" fillId="0" borderId="0" xfId="0" applyFont="1" applyFill="1" applyBorder="1" applyAlignment="1">
      <alignment horizontal="justify" vertical="top" wrapText="1"/>
    </xf>
    <xf numFmtId="0" fontId="22" fillId="0" borderId="0" xfId="0" applyFont="1" applyFill="1" applyBorder="1" applyAlignment="1">
      <alignment horizontal="center" vertical="top" wrapText="1"/>
    </xf>
    <xf numFmtId="170" fontId="22" fillId="0" borderId="0" xfId="0" applyNumberFormat="1" applyFont="1" applyFill="1" applyBorder="1" applyAlignment="1">
      <alignment horizontal="left" vertical="top" wrapText="1"/>
    </xf>
    <xf numFmtId="0" fontId="22" fillId="0" borderId="0" xfId="0" applyFont="1" applyFill="1" applyAlignment="1">
      <alignment horizontal="center" vertical="center" wrapText="1"/>
    </xf>
    <xf numFmtId="0" fontId="22" fillId="0" borderId="0" xfId="0" applyFont="1" applyFill="1" applyBorder="1" applyAlignment="1">
      <alignment vertical="center" wrapText="1"/>
    </xf>
    <xf numFmtId="0" fontId="16" fillId="0" borderId="0" xfId="0" applyFont="1" applyBorder="1" applyAlignment="1">
      <alignment horizontal="center"/>
    </xf>
    <xf numFmtId="0" fontId="22" fillId="2" borderId="0" xfId="0" applyFont="1" applyFill="1" applyBorder="1"/>
    <xf numFmtId="0" fontId="22" fillId="2" borderId="0" xfId="0" applyFont="1" applyFill="1" applyBorder="1" applyAlignment="1">
      <alignment horizontal="center"/>
    </xf>
    <xf numFmtId="0" fontId="26" fillId="2" borderId="1" xfId="0" applyFont="1" applyFill="1" applyBorder="1" applyAlignment="1">
      <alignment vertical="top" wrapText="1"/>
    </xf>
    <xf numFmtId="0" fontId="17" fillId="2" borderId="1" xfId="0" applyFont="1" applyFill="1" applyBorder="1" applyAlignment="1">
      <alignment horizontal="justify" vertical="top" wrapText="1"/>
    </xf>
    <xf numFmtId="0" fontId="20" fillId="2" borderId="1" xfId="0" applyFont="1" applyFill="1" applyBorder="1" applyAlignment="1">
      <alignment horizontal="justify" vertical="top" wrapText="1"/>
    </xf>
    <xf numFmtId="0" fontId="26" fillId="2" borderId="1" xfId="0" applyFont="1" applyFill="1" applyBorder="1" applyAlignment="1">
      <alignment horizontal="center" vertical="center"/>
    </xf>
    <xf numFmtId="0" fontId="26" fillId="2" borderId="1" xfId="0" applyFont="1" applyFill="1" applyBorder="1" applyAlignment="1">
      <alignment horizontal="justify" vertical="center" wrapText="1"/>
    </xf>
    <xf numFmtId="0" fontId="15" fillId="2" borderId="1" xfId="0" applyNumberFormat="1" applyFont="1" applyFill="1" applyBorder="1" applyAlignment="1">
      <alignment vertical="top" wrapText="1"/>
    </xf>
    <xf numFmtId="0" fontId="17"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17" fillId="0" borderId="0" xfId="0" applyFont="1" applyFill="1" applyBorder="1" applyAlignment="1">
      <alignment vertical="center"/>
    </xf>
    <xf numFmtId="0" fontId="26" fillId="5" borderId="1" xfId="0" applyFont="1" applyFill="1" applyBorder="1" applyAlignment="1">
      <alignment vertical="center"/>
    </xf>
    <xf numFmtId="0" fontId="26" fillId="5" borderId="1" xfId="0" applyFont="1" applyFill="1" applyBorder="1" applyAlignment="1">
      <alignment horizontal="center" vertical="center"/>
    </xf>
    <xf numFmtId="0" fontId="32" fillId="6" borderId="1" xfId="0" applyFont="1" applyFill="1" applyBorder="1" applyAlignment="1">
      <alignment vertical="center"/>
    </xf>
    <xf numFmtId="0" fontId="32" fillId="6" borderId="1" xfId="0" applyFont="1" applyFill="1" applyBorder="1" applyAlignment="1">
      <alignment horizontal="center" vertical="center"/>
    </xf>
    <xf numFmtId="0" fontId="33" fillId="8" borderId="1" xfId="0" applyFont="1" applyFill="1" applyBorder="1" applyAlignment="1">
      <alignment vertical="center"/>
    </xf>
    <xf numFmtId="0" fontId="33" fillId="8"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26" fillId="9" borderId="1" xfId="0" applyFont="1" applyFill="1" applyBorder="1" applyAlignment="1">
      <alignment horizontal="center" vertical="center"/>
    </xf>
    <xf numFmtId="0" fontId="26" fillId="9" borderId="1" xfId="0" applyFont="1" applyFill="1" applyBorder="1" applyAlignment="1">
      <alignment vertical="center"/>
    </xf>
    <xf numFmtId="9" fontId="26" fillId="2" borderId="1" xfId="0" applyNumberFormat="1" applyFont="1" applyFill="1" applyBorder="1" applyAlignment="1">
      <alignment horizontal="center" vertical="center"/>
    </xf>
    <xf numFmtId="0" fontId="34" fillId="11" borderId="1" xfId="0" applyFont="1" applyFill="1" applyBorder="1" applyAlignment="1">
      <alignment horizontal="center" vertical="center" wrapText="1"/>
    </xf>
    <xf numFmtId="0" fontId="26" fillId="11" borderId="1" xfId="0" applyFont="1" applyFill="1" applyBorder="1" applyAlignment="1">
      <alignment horizontal="justify" vertical="top" wrapText="1"/>
    </xf>
    <xf numFmtId="9" fontId="26" fillId="11" borderId="1" xfId="0" applyNumberFormat="1" applyFont="1" applyFill="1" applyBorder="1" applyAlignment="1">
      <alignment horizontal="center" vertical="center" wrapText="1"/>
    </xf>
    <xf numFmtId="0" fontId="26" fillId="11" borderId="1" xfId="0" applyFont="1" applyFill="1" applyBorder="1" applyAlignment="1">
      <alignment horizontal="center" vertical="center" wrapText="1"/>
    </xf>
    <xf numFmtId="14" fontId="26" fillId="11" borderId="1" xfId="0" applyNumberFormat="1" applyFont="1" applyFill="1" applyBorder="1" applyAlignment="1">
      <alignment vertical="center" wrapText="1"/>
    </xf>
    <xf numFmtId="14" fontId="26" fillId="11" borderId="1" xfId="0" applyNumberFormat="1" applyFont="1" applyFill="1" applyBorder="1" applyAlignment="1">
      <alignment horizontal="center" vertical="center" wrapText="1"/>
    </xf>
    <xf numFmtId="0" fontId="26" fillId="11" borderId="1" xfId="0" applyFont="1" applyFill="1" applyBorder="1" applyAlignment="1">
      <alignment horizontal="center" vertical="center"/>
    </xf>
    <xf numFmtId="0" fontId="26" fillId="11" borderId="1" xfId="0" applyFont="1" applyFill="1" applyBorder="1" applyAlignment="1">
      <alignment horizontal="justify" vertical="center"/>
    </xf>
    <xf numFmtId="0" fontId="20" fillId="11" borderId="1" xfId="0" applyFont="1" applyFill="1" applyBorder="1" applyAlignment="1">
      <alignment horizontal="justify" vertical="top" wrapText="1"/>
    </xf>
    <xf numFmtId="0" fontId="26" fillId="12" borderId="1" xfId="0" applyFont="1" applyFill="1" applyBorder="1" applyAlignment="1">
      <alignment horizontal="center" vertical="center" wrapText="1"/>
    </xf>
    <xf numFmtId="0" fontId="26" fillId="11" borderId="1" xfId="0" applyFont="1" applyFill="1" applyBorder="1" applyAlignment="1">
      <alignment horizontal="justify" vertical="center" wrapText="1"/>
    </xf>
    <xf numFmtId="0" fontId="17" fillId="11" borderId="1" xfId="0" applyFont="1" applyFill="1" applyBorder="1" applyAlignment="1">
      <alignment horizontal="justify" vertical="top" wrapText="1"/>
    </xf>
    <xf numFmtId="0" fontId="26" fillId="11" borderId="1" xfId="0" applyFont="1" applyFill="1" applyBorder="1" applyAlignment="1">
      <alignment vertical="center"/>
    </xf>
    <xf numFmtId="0" fontId="26" fillId="11" borderId="1" xfId="0" applyFont="1" applyFill="1" applyBorder="1" applyAlignment="1">
      <alignment horizontal="left" vertical="center" wrapText="1"/>
    </xf>
    <xf numFmtId="0" fontId="31" fillId="11" borderId="1" xfId="0" applyFont="1" applyFill="1" applyBorder="1" applyAlignment="1">
      <alignment horizontal="justify" vertical="top"/>
    </xf>
    <xf numFmtId="0" fontId="26" fillId="2" borderId="1"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2" borderId="1" xfId="0" applyFont="1" applyFill="1" applyBorder="1" applyAlignment="1">
      <alignment vertical="center" wrapText="1"/>
    </xf>
    <xf numFmtId="9" fontId="26" fillId="2" borderId="1" xfId="0" applyNumberFormat="1" applyFont="1" applyFill="1" applyBorder="1" applyAlignment="1">
      <alignment horizontal="center" vertical="center" wrapText="1"/>
    </xf>
    <xf numFmtId="14" fontId="26" fillId="2" borderId="1" xfId="0" applyNumberFormat="1" applyFont="1" applyFill="1" applyBorder="1" applyAlignment="1">
      <alignment horizontal="center" vertical="center" wrapText="1"/>
    </xf>
    <xf numFmtId="0" fontId="17" fillId="0" borderId="5" xfId="0" applyFont="1" applyBorder="1" applyAlignment="1" applyProtection="1">
      <alignment horizontal="left" vertical="center"/>
      <protection hidden="1"/>
    </xf>
    <xf numFmtId="0" fontId="17" fillId="0" borderId="3" xfId="0" applyFont="1" applyBorder="1" applyAlignment="1" applyProtection="1">
      <alignment horizontal="left" vertical="center"/>
      <protection hidden="1"/>
    </xf>
    <xf numFmtId="0" fontId="17" fillId="0" borderId="4" xfId="0" applyFont="1" applyBorder="1" applyAlignment="1" applyProtection="1">
      <alignment horizontal="left" vertical="center"/>
      <protection hidden="1"/>
    </xf>
    <xf numFmtId="0" fontId="17" fillId="0" borderId="1" xfId="0" applyFont="1" applyBorder="1" applyAlignment="1" applyProtection="1">
      <alignment horizontal="left" vertical="center"/>
      <protection hidden="1"/>
    </xf>
    <xf numFmtId="0" fontId="18" fillId="0" borderId="5" xfId="0" applyFont="1" applyFill="1" applyBorder="1" applyAlignment="1" applyProtection="1">
      <alignment horizontal="justify" vertical="center" wrapText="1"/>
      <protection locked="0"/>
    </xf>
    <xf numFmtId="0" fontId="18" fillId="0" borderId="4" xfId="0" applyFont="1" applyFill="1" applyBorder="1" applyAlignment="1" applyProtection="1">
      <alignment horizontal="justify" vertical="center" wrapText="1"/>
      <protection locked="0"/>
    </xf>
    <xf numFmtId="0" fontId="24" fillId="7" borderId="5" xfId="0" applyFont="1" applyFill="1" applyBorder="1" applyAlignment="1" applyProtection="1">
      <alignment horizontal="center" vertical="center" wrapText="1"/>
      <protection locked="0"/>
    </xf>
    <xf numFmtId="0" fontId="24" fillId="7" borderId="3" xfId="0" applyFont="1" applyFill="1" applyBorder="1" applyAlignment="1" applyProtection="1">
      <alignment horizontal="center" vertical="center" wrapText="1"/>
      <protection locked="0"/>
    </xf>
    <xf numFmtId="0" fontId="24" fillId="7" borderId="4" xfId="0" applyFont="1" applyFill="1" applyBorder="1" applyAlignment="1" applyProtection="1">
      <alignment horizontal="center" vertical="center" wrapText="1"/>
      <protection locked="0"/>
    </xf>
    <xf numFmtId="0" fontId="26" fillId="2" borderId="1" xfId="0" applyFont="1" applyFill="1" applyBorder="1" applyAlignment="1">
      <alignment horizontal="center" vertical="center"/>
    </xf>
    <xf numFmtId="0" fontId="15" fillId="0" borderId="1" xfId="0" applyFont="1" applyFill="1" applyBorder="1" applyAlignment="1">
      <alignment horizontal="center"/>
    </xf>
    <xf numFmtId="0" fontId="15" fillId="0" borderId="1"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19" fillId="7" borderId="5" xfId="2" applyFont="1" applyFill="1" applyBorder="1" applyAlignment="1" applyProtection="1">
      <alignment horizontal="center" vertical="center"/>
      <protection locked="0"/>
    </xf>
    <xf numFmtId="0" fontId="19" fillId="7" borderId="3" xfId="2" applyFont="1" applyFill="1" applyBorder="1" applyAlignment="1" applyProtection="1">
      <alignment horizontal="center" vertical="center"/>
      <protection locked="0"/>
    </xf>
    <xf numFmtId="0" fontId="19" fillId="7" borderId="4" xfId="2" applyFont="1" applyFill="1" applyBorder="1" applyAlignment="1" applyProtection="1">
      <alignment horizontal="center" vertical="center"/>
      <protection locked="0"/>
    </xf>
    <xf numFmtId="0" fontId="24" fillId="0" borderId="5" xfId="0"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protection locked="0"/>
    </xf>
    <xf numFmtId="0" fontId="23" fillId="0" borderId="5"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167" fontId="17" fillId="0" borderId="1" xfId="0" applyNumberFormat="1" applyFont="1" applyFill="1" applyBorder="1" applyAlignment="1">
      <alignment horizontal="center" vertical="center"/>
    </xf>
    <xf numFmtId="0" fontId="16" fillId="0" borderId="5"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23" fillId="0" borderId="5"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6"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8" xfId="0" applyFont="1" applyFill="1" applyBorder="1" applyAlignment="1">
      <alignment horizontal="center" vertical="top" wrapText="1"/>
    </xf>
    <xf numFmtId="0" fontId="20" fillId="2" borderId="6"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20" fillId="2" borderId="0" xfId="0" applyFont="1" applyFill="1" applyBorder="1" applyAlignment="1">
      <alignment horizontal="center" vertical="top" wrapText="1"/>
    </xf>
    <xf numFmtId="0" fontId="20" fillId="2" borderId="11" xfId="0" applyFont="1" applyFill="1" applyBorder="1" applyAlignment="1">
      <alignment horizontal="center" vertical="top" wrapText="1"/>
    </xf>
    <xf numFmtId="0" fontId="20" fillId="2" borderId="13" xfId="0" applyFont="1" applyFill="1" applyBorder="1" applyAlignment="1">
      <alignment horizontal="center" vertical="top" wrapText="1"/>
    </xf>
    <xf numFmtId="0" fontId="20" fillId="2" borderId="15" xfId="0" applyFont="1" applyFill="1" applyBorder="1" applyAlignment="1">
      <alignment horizontal="center" vertical="top" wrapText="1"/>
    </xf>
    <xf numFmtId="0" fontId="20" fillId="2" borderId="14" xfId="0" applyFont="1" applyFill="1" applyBorder="1" applyAlignment="1">
      <alignment horizontal="center" vertical="top" wrapText="1"/>
    </xf>
    <xf numFmtId="0" fontId="26" fillId="2" borderId="8" xfId="0" applyFont="1" applyFill="1" applyBorder="1" applyAlignment="1">
      <alignment horizontal="right" vertical="center" wrapText="1"/>
    </xf>
    <xf numFmtId="0" fontId="26" fillId="2" borderId="6" xfId="0" applyFont="1" applyFill="1" applyBorder="1" applyAlignment="1">
      <alignment horizontal="right" vertical="center" wrapText="1"/>
    </xf>
    <xf numFmtId="0" fontId="26" fillId="2" borderId="9" xfId="0" applyFont="1" applyFill="1" applyBorder="1" applyAlignment="1">
      <alignment horizontal="right" vertical="center" wrapText="1"/>
    </xf>
    <xf numFmtId="0" fontId="26" fillId="2" borderId="10" xfId="0" applyFont="1" applyFill="1" applyBorder="1" applyAlignment="1">
      <alignment horizontal="right" vertical="center" wrapText="1"/>
    </xf>
    <xf numFmtId="0" fontId="26" fillId="2" borderId="0" xfId="0" applyFont="1" applyFill="1" applyBorder="1" applyAlignment="1">
      <alignment horizontal="right" vertical="center" wrapText="1"/>
    </xf>
    <xf numFmtId="0" fontId="26" fillId="2" borderId="11" xfId="0" applyFont="1" applyFill="1" applyBorder="1" applyAlignment="1">
      <alignment horizontal="right" vertical="center" wrapText="1"/>
    </xf>
    <xf numFmtId="0" fontId="26" fillId="2" borderId="13" xfId="0" applyFont="1" applyFill="1" applyBorder="1" applyAlignment="1">
      <alignment horizontal="right" vertical="center" wrapText="1"/>
    </xf>
    <xf numFmtId="0" fontId="26" fillId="2" borderId="15" xfId="0" applyFont="1" applyFill="1" applyBorder="1" applyAlignment="1">
      <alignment horizontal="right" vertical="center" wrapText="1"/>
    </xf>
    <xf numFmtId="0" fontId="26" fillId="2" borderId="14" xfId="0" applyFont="1" applyFill="1" applyBorder="1" applyAlignment="1">
      <alignment horizontal="right" vertical="center" wrapText="1"/>
    </xf>
    <xf numFmtId="0" fontId="19"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cellXfs>
  <cellStyles count="41">
    <cellStyle name="Excel Built-in Normal" xfId="1"/>
    <cellStyle name="Hipervínculo" xfId="2" builtinId="8"/>
    <cellStyle name="Millares [0]" xfId="3" builtinId="6"/>
    <cellStyle name="Millares 10" xfId="4"/>
    <cellStyle name="Millares 18 2" xfId="5"/>
    <cellStyle name="Millares 2" xfId="6"/>
    <cellStyle name="Millares 2 2" xfId="7"/>
    <cellStyle name="Millares 273" xfId="8"/>
    <cellStyle name="Millares 3" xfId="9"/>
    <cellStyle name="Millares 4" xfId="10"/>
    <cellStyle name="Moneda 2" xfId="11"/>
    <cellStyle name="Normal" xfId="0" builtinId="0"/>
    <cellStyle name="Normal 10" xfId="12"/>
    <cellStyle name="Normal 11 2" xfId="13"/>
    <cellStyle name="Normal 12 2" xfId="14"/>
    <cellStyle name="Normal 15" xfId="15"/>
    <cellStyle name="Normal 2" xfId="16"/>
    <cellStyle name="Normal 2 2" xfId="17"/>
    <cellStyle name="Normal 2 2 2" xfId="18"/>
    <cellStyle name="Normal 2 3" xfId="19"/>
    <cellStyle name="Normal 2 4" xfId="20"/>
    <cellStyle name="Normal 2 6" xfId="21"/>
    <cellStyle name="Normal 3" xfId="22"/>
    <cellStyle name="Normal 3 2" xfId="23"/>
    <cellStyle name="Normal 3 2 2" xfId="24"/>
    <cellStyle name="Normal 3 2_Cuadro 1F Plan de Accion 2012" xfId="25"/>
    <cellStyle name="Normal 3 3" xfId="26"/>
    <cellStyle name="Normal 3_Cuadro 1F Plan de Accion 2012" xfId="27"/>
    <cellStyle name="Normal 36" xfId="28"/>
    <cellStyle name="Normal 5" xfId="29"/>
    <cellStyle name="Normal 6 2" xfId="30"/>
    <cellStyle name="Normal 8 2" xfId="31"/>
    <cellStyle name="Normal 9 2" xfId="32"/>
    <cellStyle name="Porcentaje" xfId="33" builtinId="5"/>
    <cellStyle name="Porcentaje 2" xfId="34"/>
    <cellStyle name="Porcentaje 3" xfId="35"/>
    <cellStyle name="Porcentaje 3 2" xfId="36"/>
    <cellStyle name="Porcentual 2" xfId="37"/>
    <cellStyle name="Porcentual 2 2" xfId="38"/>
    <cellStyle name="Porcentual 3" xfId="39"/>
    <cellStyle name="Porcentual 4" xfId="4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66"/>
      <color rgb="FFFFCCCC"/>
      <color rgb="FFFF99FF"/>
      <color rgb="FFFFCCFF"/>
      <color rgb="FF663300"/>
      <color rgb="FFF99B99"/>
      <color rgb="FFF66D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199159</xdr:colOff>
      <xdr:row>0</xdr:row>
      <xdr:rowOff>43296</xdr:rowOff>
    </xdr:from>
    <xdr:to>
      <xdr:col>1</xdr:col>
      <xdr:colOff>1903414</xdr:colOff>
      <xdr:row>3</xdr:row>
      <xdr:rowOff>173182</xdr:rowOff>
    </xdr:to>
    <xdr:pic>
      <xdr:nvPicPr>
        <xdr:cNvPr id="4" name="Picture 21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886" y="43296"/>
          <a:ext cx="1704255" cy="883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653143</xdr:colOff>
      <xdr:row>26</xdr:row>
      <xdr:rowOff>180708</xdr:rowOff>
    </xdr:from>
    <xdr:to>
      <xdr:col>1</xdr:col>
      <xdr:colOff>3565072</xdr:colOff>
      <xdr:row>26</xdr:row>
      <xdr:rowOff>188685</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8468" y="54282708"/>
          <a:ext cx="2911929" cy="7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336176</xdr:colOff>
      <xdr:row>32</xdr:row>
      <xdr:rowOff>80309</xdr:rowOff>
    </xdr:from>
    <xdr:to>
      <xdr:col>1</xdr:col>
      <xdr:colOff>4927226</xdr:colOff>
      <xdr:row>32</xdr:row>
      <xdr:rowOff>2436159</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501" y="82566809"/>
          <a:ext cx="4591050" cy="235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CCFF66"/>
  </sheetPr>
  <dimension ref="A1:AF1329"/>
  <sheetViews>
    <sheetView tabSelected="1" zoomScale="50" zoomScaleNormal="50" workbookViewId="0">
      <selection activeCell="A13" sqref="A13"/>
    </sheetView>
  </sheetViews>
  <sheetFormatPr baseColWidth="10" defaultColWidth="12.85546875" defaultRowHeight="12.75" x14ac:dyDescent="0.2"/>
  <cols>
    <col min="1" max="1" width="10.42578125" style="116" customWidth="1"/>
    <col min="2" max="2" width="98.85546875" style="117" customWidth="1"/>
    <col min="3" max="3" width="115.28515625" style="117" customWidth="1"/>
    <col min="4" max="4" width="16.140625" style="117" customWidth="1"/>
    <col min="5" max="7" width="12.85546875" style="117" customWidth="1"/>
    <col min="8" max="8" width="14.42578125" style="117" customWidth="1"/>
    <col min="9" max="9" width="25.42578125" style="117" customWidth="1"/>
    <col min="10" max="10" width="17.140625" style="118" customWidth="1"/>
    <col min="11" max="11" width="16.5703125" style="118" customWidth="1"/>
    <col min="12" max="12" width="25.42578125" style="118" customWidth="1"/>
    <col min="13" max="13" width="21.42578125" style="117" customWidth="1"/>
    <col min="14" max="14" width="42.7109375" style="77" customWidth="1"/>
    <col min="15" max="15" width="12.85546875" style="24" customWidth="1"/>
    <col min="16" max="16" width="26.42578125" style="24" customWidth="1"/>
    <col min="17" max="17" width="21.7109375" style="24" customWidth="1"/>
    <col min="18" max="18" width="17.42578125" style="24" customWidth="1"/>
    <col min="19" max="19" width="14" style="24" customWidth="1"/>
    <col min="20" max="20" width="17" style="24" customWidth="1"/>
    <col min="21" max="16384" width="12.85546875" style="24"/>
  </cols>
  <sheetData>
    <row r="1" spans="1:20" s="75" customFormat="1" ht="20.100000000000001" customHeight="1" x14ac:dyDescent="0.2">
      <c r="A1" s="172"/>
      <c r="B1" s="172"/>
      <c r="C1" s="174" t="s">
        <v>860</v>
      </c>
      <c r="D1" s="175"/>
      <c r="E1" s="175"/>
      <c r="F1" s="175"/>
      <c r="G1" s="175"/>
      <c r="H1" s="175"/>
      <c r="I1" s="175"/>
      <c r="J1" s="175"/>
      <c r="K1" s="175"/>
      <c r="L1" s="175"/>
      <c r="M1" s="175"/>
      <c r="N1" s="173" t="s">
        <v>778</v>
      </c>
    </row>
    <row r="2" spans="1:20" s="75" customFormat="1" ht="20.100000000000001" customHeight="1" x14ac:dyDescent="0.2">
      <c r="A2" s="172"/>
      <c r="B2" s="172"/>
      <c r="C2" s="175"/>
      <c r="D2" s="175"/>
      <c r="E2" s="175"/>
      <c r="F2" s="175"/>
      <c r="G2" s="175"/>
      <c r="H2" s="175"/>
      <c r="I2" s="175"/>
      <c r="J2" s="175"/>
      <c r="K2" s="175"/>
      <c r="L2" s="175"/>
      <c r="M2" s="175"/>
      <c r="N2" s="173"/>
    </row>
    <row r="3" spans="1:20" s="75" customFormat="1" ht="20.100000000000001" customHeight="1" x14ac:dyDescent="0.2">
      <c r="A3" s="172"/>
      <c r="B3" s="172"/>
      <c r="C3" s="175"/>
      <c r="D3" s="175"/>
      <c r="E3" s="175"/>
      <c r="F3" s="175"/>
      <c r="G3" s="175"/>
      <c r="H3" s="175"/>
      <c r="I3" s="175"/>
      <c r="J3" s="175"/>
      <c r="K3" s="175"/>
      <c r="L3" s="175"/>
      <c r="M3" s="175"/>
      <c r="N3" s="173" t="s">
        <v>779</v>
      </c>
    </row>
    <row r="4" spans="1:20" s="75" customFormat="1" ht="20.100000000000001" customHeight="1" x14ac:dyDescent="0.2">
      <c r="A4" s="172"/>
      <c r="B4" s="172"/>
      <c r="C4" s="175"/>
      <c r="D4" s="175"/>
      <c r="E4" s="175"/>
      <c r="F4" s="175"/>
      <c r="G4" s="175"/>
      <c r="H4" s="175"/>
      <c r="I4" s="175"/>
      <c r="J4" s="175"/>
      <c r="K4" s="175"/>
      <c r="L4" s="175"/>
      <c r="M4" s="175"/>
      <c r="N4" s="173"/>
    </row>
    <row r="5" spans="1:20" s="75" customFormat="1" ht="14.25" x14ac:dyDescent="0.2">
      <c r="A5" s="60"/>
      <c r="B5" s="13"/>
      <c r="C5" s="13"/>
      <c r="D5" s="13"/>
      <c r="E5" s="13"/>
      <c r="F5" s="13"/>
      <c r="G5" s="13"/>
      <c r="H5" s="13"/>
      <c r="I5" s="13"/>
      <c r="J5" s="14"/>
      <c r="K5" s="14"/>
      <c r="L5" s="14"/>
      <c r="M5" s="13"/>
      <c r="N5" s="13"/>
    </row>
    <row r="6" spans="1:20" s="79" customFormat="1" ht="15.75" customHeight="1" x14ac:dyDescent="0.2">
      <c r="A6" s="176" t="s">
        <v>780</v>
      </c>
      <c r="B6" s="176"/>
      <c r="C6" s="176"/>
      <c r="D6" s="176"/>
      <c r="E6" s="176"/>
      <c r="F6" s="176"/>
      <c r="G6" s="176"/>
      <c r="H6" s="176"/>
      <c r="I6" s="176"/>
      <c r="J6" s="176"/>
      <c r="K6" s="176"/>
      <c r="L6" s="176"/>
      <c r="M6" s="176"/>
      <c r="N6" s="176"/>
      <c r="O6" s="75"/>
      <c r="P6" s="177" t="s">
        <v>770</v>
      </c>
      <c r="Q6" s="178"/>
      <c r="R6" s="178"/>
      <c r="S6" s="178"/>
      <c r="T6" s="179"/>
    </row>
    <row r="7" spans="1:20" s="79" customFormat="1" ht="15" customHeight="1" x14ac:dyDescent="0.2">
      <c r="A7" s="176"/>
      <c r="B7" s="176"/>
      <c r="C7" s="176"/>
      <c r="D7" s="176"/>
      <c r="E7" s="176"/>
      <c r="F7" s="176"/>
      <c r="G7" s="176"/>
      <c r="H7" s="176"/>
      <c r="I7" s="176"/>
      <c r="J7" s="176"/>
      <c r="K7" s="176"/>
      <c r="L7" s="176"/>
      <c r="M7" s="176"/>
      <c r="N7" s="176"/>
      <c r="O7" s="75"/>
      <c r="P7" s="180" t="s">
        <v>760</v>
      </c>
      <c r="Q7" s="181"/>
      <c r="R7" s="80" t="s">
        <v>761</v>
      </c>
      <c r="S7" s="80" t="s">
        <v>762</v>
      </c>
      <c r="T7" s="80" t="s">
        <v>763</v>
      </c>
    </row>
    <row r="8" spans="1:20" s="79" customFormat="1" ht="15" customHeight="1" x14ac:dyDescent="0.2">
      <c r="A8" s="176"/>
      <c r="B8" s="176"/>
      <c r="C8" s="176"/>
      <c r="D8" s="176"/>
      <c r="E8" s="176"/>
      <c r="F8" s="176"/>
      <c r="G8" s="176"/>
      <c r="H8" s="176"/>
      <c r="I8" s="176"/>
      <c r="J8" s="176"/>
      <c r="K8" s="176"/>
      <c r="L8" s="176"/>
      <c r="M8" s="176"/>
      <c r="N8" s="176"/>
      <c r="O8" s="75"/>
      <c r="P8" s="166" t="s">
        <v>764</v>
      </c>
      <c r="Q8" s="167"/>
      <c r="R8" s="15">
        <f>+J14</f>
        <v>81.818181818181827</v>
      </c>
      <c r="S8" s="16">
        <v>0.2</v>
      </c>
      <c r="T8" s="17">
        <f>R8*S8</f>
        <v>16.363636363636367</v>
      </c>
    </row>
    <row r="9" spans="1:20" s="79" customFormat="1" ht="15" customHeight="1" x14ac:dyDescent="0.2">
      <c r="A9" s="61"/>
      <c r="B9" s="13"/>
      <c r="C9" s="13"/>
      <c r="D9" s="13"/>
      <c r="E9" s="13"/>
      <c r="F9" s="125"/>
      <c r="G9" s="125"/>
      <c r="H9" s="125"/>
      <c r="I9" s="126"/>
      <c r="J9" s="127"/>
      <c r="K9" s="14"/>
      <c r="L9" s="25"/>
      <c r="M9" s="25"/>
      <c r="N9" s="25"/>
      <c r="O9" s="75"/>
      <c r="P9" s="166" t="s">
        <v>765</v>
      </c>
      <c r="Q9" s="167"/>
      <c r="R9" s="15">
        <f>+K14</f>
        <v>68.181818181818173</v>
      </c>
      <c r="S9" s="16">
        <v>0.8</v>
      </c>
      <c r="T9" s="17">
        <f>R9*S9</f>
        <v>54.54545454545454</v>
      </c>
    </row>
    <row r="10" spans="1:20" s="79" customFormat="1" ht="15" customHeight="1" x14ac:dyDescent="0.2">
      <c r="A10" s="128"/>
      <c r="B10" s="13"/>
      <c r="C10" s="125"/>
      <c r="D10" s="125"/>
      <c r="E10" s="125"/>
      <c r="F10" s="125"/>
      <c r="G10" s="125"/>
      <c r="H10" s="125"/>
      <c r="I10" s="129" t="s">
        <v>755</v>
      </c>
      <c r="J10" s="130">
        <v>2</v>
      </c>
      <c r="K10" s="14"/>
      <c r="L10" s="25"/>
      <c r="M10" s="25"/>
      <c r="N10" s="25"/>
      <c r="O10" s="75"/>
      <c r="P10" s="168" t="s">
        <v>766</v>
      </c>
      <c r="Q10" s="169"/>
      <c r="R10" s="170"/>
      <c r="S10" s="18">
        <f>SUM(S8:S9)</f>
        <v>1</v>
      </c>
      <c r="T10" s="82">
        <f>SUM(T8:T9)</f>
        <v>70.909090909090907</v>
      </c>
    </row>
    <row r="11" spans="1:20" s="79" customFormat="1" ht="28.5" customHeight="1" x14ac:dyDescent="0.2">
      <c r="A11" s="162" t="s">
        <v>783</v>
      </c>
      <c r="B11" s="163"/>
      <c r="C11" s="163"/>
      <c r="D11" s="163"/>
      <c r="E11" s="164"/>
      <c r="F11" s="125"/>
      <c r="G11" s="125"/>
      <c r="H11" s="125"/>
      <c r="I11" s="131" t="s">
        <v>756</v>
      </c>
      <c r="J11" s="132">
        <v>1</v>
      </c>
      <c r="K11" s="14"/>
      <c r="L11" s="25"/>
      <c r="M11" s="25"/>
      <c r="N11" s="25"/>
      <c r="O11" s="75"/>
      <c r="P11" s="168" t="s">
        <v>771</v>
      </c>
      <c r="Q11" s="169"/>
      <c r="R11" s="170"/>
      <c r="S11" s="185" t="str">
        <f>IF(AND((T10)&lt;=100,(T10)&gt;=80),R13,IF(AND((T10)&lt;80,(T10)&gt;=50),R14,#REF!))</f>
        <v>No Cumple</v>
      </c>
      <c r="T11" s="186"/>
    </row>
    <row r="12" spans="1:20" s="79" customFormat="1" ht="27.75" customHeight="1" x14ac:dyDescent="0.2">
      <c r="A12" s="165" t="s">
        <v>859</v>
      </c>
      <c r="B12" s="165"/>
      <c r="C12" s="165"/>
      <c r="D12" s="165"/>
      <c r="E12" s="165"/>
      <c r="F12" s="125"/>
      <c r="G12" s="125"/>
      <c r="H12" s="125"/>
      <c r="I12" s="133" t="s">
        <v>767</v>
      </c>
      <c r="J12" s="134">
        <v>0</v>
      </c>
      <c r="K12" s="14"/>
      <c r="L12" s="25"/>
      <c r="M12" s="25"/>
      <c r="N12" s="25"/>
      <c r="O12" s="75"/>
      <c r="P12" s="71"/>
      <c r="Q12" s="72"/>
      <c r="R12" s="73"/>
      <c r="S12" s="52"/>
      <c r="T12" s="52"/>
    </row>
    <row r="13" spans="1:20" s="79" customFormat="1" ht="15.75" customHeight="1" x14ac:dyDescent="0.2">
      <c r="A13" s="26"/>
      <c r="B13" s="26"/>
      <c r="C13" s="26"/>
      <c r="D13" s="26"/>
      <c r="E13" s="26"/>
      <c r="F13" s="125"/>
      <c r="G13" s="125"/>
      <c r="H13" s="125"/>
      <c r="I13" s="125"/>
      <c r="J13" s="184">
        <f>+J14*0.2+K14*0.8</f>
        <v>70.909090909090907</v>
      </c>
      <c r="K13" s="184"/>
      <c r="L13" s="25"/>
      <c r="M13" s="25"/>
      <c r="N13" s="25"/>
      <c r="O13" s="75"/>
      <c r="P13" s="187" t="s">
        <v>768</v>
      </c>
      <c r="Q13" s="188"/>
      <c r="R13" s="22" t="s">
        <v>755</v>
      </c>
      <c r="S13" s="83"/>
      <c r="T13" s="19"/>
    </row>
    <row r="14" spans="1:20" ht="15.75" customHeight="1" x14ac:dyDescent="0.2">
      <c r="A14" s="26"/>
      <c r="B14" s="26"/>
      <c r="C14" s="26"/>
      <c r="D14" s="26"/>
      <c r="E14" s="26"/>
      <c r="F14" s="125"/>
      <c r="G14" s="125"/>
      <c r="H14" s="125"/>
      <c r="I14" s="13"/>
      <c r="J14" s="40">
        <f>IF(COUNT(J16:J703)&gt;0,AVERAGE(J16:J703)*100/2,0)</f>
        <v>81.818181818181827</v>
      </c>
      <c r="K14" s="40">
        <f>IF(COUNT(K16:K703)&gt;0,AVERAGE(K16:K703)*100/2,0)</f>
        <v>68.181818181818173</v>
      </c>
      <c r="L14" s="27"/>
      <c r="M14" s="28"/>
      <c r="N14" s="13"/>
      <c r="P14" s="182" t="s">
        <v>769</v>
      </c>
      <c r="Q14" s="183"/>
      <c r="R14" s="22" t="s">
        <v>767</v>
      </c>
      <c r="S14" s="83"/>
      <c r="T14" s="19"/>
    </row>
    <row r="15" spans="1:20" ht="71.25" customHeight="1" x14ac:dyDescent="0.2">
      <c r="A15" s="135" t="s">
        <v>757</v>
      </c>
      <c r="B15" s="135" t="s">
        <v>758</v>
      </c>
      <c r="C15" s="135" t="s">
        <v>759</v>
      </c>
      <c r="D15" s="135" t="s">
        <v>774</v>
      </c>
      <c r="E15" s="135" t="s">
        <v>772</v>
      </c>
      <c r="F15" s="135" t="s">
        <v>775</v>
      </c>
      <c r="G15" s="135" t="s">
        <v>776</v>
      </c>
      <c r="H15" s="135" t="s">
        <v>777</v>
      </c>
      <c r="I15" s="135" t="s">
        <v>773</v>
      </c>
      <c r="J15" s="136" t="s">
        <v>1</v>
      </c>
      <c r="K15" s="136" t="s">
        <v>2</v>
      </c>
      <c r="L15" s="135" t="s">
        <v>754</v>
      </c>
      <c r="M15" s="135" t="s">
        <v>0</v>
      </c>
      <c r="N15" s="135" t="s">
        <v>753</v>
      </c>
      <c r="P15" s="83"/>
      <c r="Q15" s="83"/>
      <c r="R15" s="83"/>
      <c r="S15" s="23"/>
      <c r="T15" s="83"/>
    </row>
    <row r="16" spans="1:20" s="84" customFormat="1" ht="342" customHeight="1" x14ac:dyDescent="0.2">
      <c r="A16" s="137">
        <v>1</v>
      </c>
      <c r="B16" s="59" t="s">
        <v>784</v>
      </c>
      <c r="C16" s="74" t="s">
        <v>785</v>
      </c>
      <c r="D16" s="56">
        <v>1</v>
      </c>
      <c r="E16" s="53" t="s">
        <v>786</v>
      </c>
      <c r="F16" s="54">
        <v>44928</v>
      </c>
      <c r="G16" s="55">
        <v>44977</v>
      </c>
      <c r="H16" s="53" t="s">
        <v>787</v>
      </c>
      <c r="I16" s="53" t="s">
        <v>788</v>
      </c>
      <c r="J16" s="138">
        <v>0</v>
      </c>
      <c r="K16" s="138">
        <v>0</v>
      </c>
      <c r="L16" s="122" t="s">
        <v>794</v>
      </c>
      <c r="M16" s="53" t="s">
        <v>795</v>
      </c>
      <c r="N16" s="74" t="s">
        <v>796</v>
      </c>
      <c r="O16" s="20"/>
      <c r="P16" s="83"/>
      <c r="Q16" s="83"/>
      <c r="R16" s="83"/>
      <c r="S16" s="83"/>
      <c r="T16" s="83"/>
    </row>
    <row r="17" spans="1:17" s="83" customFormat="1" ht="380.25" customHeight="1" x14ac:dyDescent="0.2">
      <c r="A17" s="141">
        <v>2</v>
      </c>
      <c r="B17" s="142" t="s">
        <v>789</v>
      </c>
      <c r="C17" s="142" t="s">
        <v>790</v>
      </c>
      <c r="D17" s="143">
        <v>1</v>
      </c>
      <c r="E17" s="144" t="s">
        <v>791</v>
      </c>
      <c r="F17" s="145">
        <v>44928</v>
      </c>
      <c r="G17" s="146">
        <v>44977</v>
      </c>
      <c r="H17" s="144" t="s">
        <v>792</v>
      </c>
      <c r="I17" s="144" t="s">
        <v>793</v>
      </c>
      <c r="J17" s="147">
        <v>2</v>
      </c>
      <c r="K17" s="147">
        <v>2</v>
      </c>
      <c r="L17" s="147" t="s">
        <v>797</v>
      </c>
      <c r="M17" s="144" t="s">
        <v>798</v>
      </c>
      <c r="N17" s="148" t="s">
        <v>799</v>
      </c>
      <c r="O17" s="21"/>
    </row>
    <row r="18" spans="1:17" s="83" customFormat="1" ht="384" customHeight="1" x14ac:dyDescent="0.2">
      <c r="A18" s="137">
        <v>3</v>
      </c>
      <c r="B18" s="119" t="s">
        <v>800</v>
      </c>
      <c r="C18" s="119" t="s">
        <v>801</v>
      </c>
      <c r="D18" s="160">
        <v>1</v>
      </c>
      <c r="E18" s="156" t="s">
        <v>802</v>
      </c>
      <c r="F18" s="161">
        <v>44928</v>
      </c>
      <c r="G18" s="161">
        <v>45290</v>
      </c>
      <c r="H18" s="156" t="s">
        <v>803</v>
      </c>
      <c r="I18" s="156" t="s">
        <v>804</v>
      </c>
      <c r="J18" s="139"/>
      <c r="K18" s="139"/>
      <c r="L18" s="171" t="s">
        <v>794</v>
      </c>
      <c r="M18" s="156" t="s">
        <v>807</v>
      </c>
      <c r="N18" s="156" t="s">
        <v>808</v>
      </c>
      <c r="O18" s="21"/>
    </row>
    <row r="19" spans="1:17" s="83" customFormat="1" ht="264" customHeight="1" x14ac:dyDescent="0.2">
      <c r="A19" s="137">
        <v>3</v>
      </c>
      <c r="B19" s="119" t="s">
        <v>805</v>
      </c>
      <c r="C19" s="119" t="s">
        <v>806</v>
      </c>
      <c r="D19" s="156"/>
      <c r="E19" s="156"/>
      <c r="F19" s="161"/>
      <c r="G19" s="161"/>
      <c r="H19" s="156"/>
      <c r="I19" s="156"/>
      <c r="J19" s="138">
        <v>1</v>
      </c>
      <c r="K19" s="138">
        <v>1</v>
      </c>
      <c r="L19" s="171"/>
      <c r="M19" s="156"/>
      <c r="N19" s="156"/>
      <c r="O19" s="21"/>
    </row>
    <row r="20" spans="1:17" s="83" customFormat="1" ht="272.25" customHeight="1" x14ac:dyDescent="0.2">
      <c r="A20" s="53">
        <v>3</v>
      </c>
      <c r="B20" s="119"/>
      <c r="C20" s="120" t="s">
        <v>809</v>
      </c>
      <c r="D20" s="56"/>
      <c r="E20" s="57"/>
      <c r="F20" s="55"/>
      <c r="G20" s="55"/>
      <c r="H20" s="53"/>
      <c r="I20" s="53"/>
      <c r="J20" s="139"/>
      <c r="K20" s="139"/>
      <c r="L20" s="122"/>
      <c r="M20" s="58"/>
      <c r="N20" s="140"/>
      <c r="O20" s="21"/>
      <c r="P20" s="21"/>
      <c r="Q20" s="21"/>
    </row>
    <row r="21" spans="1:17" s="83" customFormat="1" ht="276.75" customHeight="1" x14ac:dyDescent="0.2">
      <c r="A21" s="53">
        <v>4</v>
      </c>
      <c r="B21" s="59" t="s">
        <v>810</v>
      </c>
      <c r="C21" s="121" t="s">
        <v>811</v>
      </c>
      <c r="D21" s="56">
        <v>0.1</v>
      </c>
      <c r="E21" s="53" t="s">
        <v>791</v>
      </c>
      <c r="F21" s="55">
        <v>44928</v>
      </c>
      <c r="G21" s="55">
        <v>45290</v>
      </c>
      <c r="H21" s="53" t="s">
        <v>803</v>
      </c>
      <c r="I21" s="53" t="s">
        <v>804</v>
      </c>
      <c r="J21" s="138">
        <v>1</v>
      </c>
      <c r="K21" s="138">
        <v>1</v>
      </c>
      <c r="L21" s="122" t="s">
        <v>794</v>
      </c>
      <c r="M21" s="53" t="s">
        <v>813</v>
      </c>
      <c r="N21" s="123" t="s">
        <v>814</v>
      </c>
      <c r="O21" s="21"/>
      <c r="P21" s="21"/>
      <c r="Q21" s="21"/>
    </row>
    <row r="22" spans="1:17" s="83" customFormat="1" ht="211.5" customHeight="1" x14ac:dyDescent="0.2">
      <c r="A22" s="53">
        <v>4</v>
      </c>
      <c r="B22" s="59"/>
      <c r="C22" s="120" t="s">
        <v>812</v>
      </c>
      <c r="D22" s="56"/>
      <c r="E22" s="53"/>
      <c r="F22" s="55"/>
      <c r="G22" s="55"/>
      <c r="H22" s="53"/>
      <c r="I22" s="53"/>
      <c r="J22" s="139"/>
      <c r="K22" s="139"/>
      <c r="L22" s="122"/>
      <c r="M22" s="58"/>
      <c r="N22" s="140"/>
      <c r="O22" s="21"/>
      <c r="P22" s="21"/>
      <c r="Q22" s="21"/>
    </row>
    <row r="23" spans="1:17" s="83" customFormat="1" ht="315.75" customHeight="1" x14ac:dyDescent="0.2">
      <c r="A23" s="144">
        <v>5</v>
      </c>
      <c r="B23" s="142" t="s">
        <v>815</v>
      </c>
      <c r="C23" s="149" t="s">
        <v>816</v>
      </c>
      <c r="D23" s="143">
        <v>1</v>
      </c>
      <c r="E23" s="144" t="s">
        <v>791</v>
      </c>
      <c r="F23" s="146">
        <v>44928</v>
      </c>
      <c r="G23" s="146">
        <v>45290</v>
      </c>
      <c r="H23" s="144" t="s">
        <v>803</v>
      </c>
      <c r="I23" s="150" t="s">
        <v>817</v>
      </c>
      <c r="J23" s="147">
        <v>2</v>
      </c>
      <c r="K23" s="147">
        <v>1</v>
      </c>
      <c r="L23" s="147" t="s">
        <v>794</v>
      </c>
      <c r="M23" s="144" t="s">
        <v>819</v>
      </c>
      <c r="N23" s="151" t="s">
        <v>808</v>
      </c>
      <c r="O23" s="21"/>
      <c r="P23" s="21"/>
      <c r="Q23" s="21"/>
    </row>
    <row r="24" spans="1:17" s="83" customFormat="1" ht="135" customHeight="1" x14ac:dyDescent="0.2">
      <c r="A24" s="144">
        <v>5</v>
      </c>
      <c r="B24" s="142"/>
      <c r="C24" s="152" t="s">
        <v>818</v>
      </c>
      <c r="D24" s="143">
        <v>1</v>
      </c>
      <c r="E24" s="144" t="s">
        <v>791</v>
      </c>
      <c r="F24" s="146">
        <v>44928</v>
      </c>
      <c r="G24" s="146">
        <v>45290</v>
      </c>
      <c r="H24" s="144" t="s">
        <v>803</v>
      </c>
      <c r="I24" s="150" t="s">
        <v>817</v>
      </c>
      <c r="J24" s="153"/>
      <c r="K24" s="153"/>
      <c r="L24" s="147" t="s">
        <v>797</v>
      </c>
      <c r="M24" s="144" t="s">
        <v>820</v>
      </c>
      <c r="N24" s="151" t="s">
        <v>821</v>
      </c>
      <c r="O24" s="21"/>
      <c r="P24" s="21"/>
      <c r="Q24" s="21"/>
    </row>
    <row r="25" spans="1:17" s="83" customFormat="1" ht="309.75" customHeight="1" x14ac:dyDescent="0.2">
      <c r="A25" s="122">
        <v>6</v>
      </c>
      <c r="B25" s="59" t="s">
        <v>822</v>
      </c>
      <c r="C25" s="121" t="s">
        <v>823</v>
      </c>
      <c r="D25" s="160">
        <v>1</v>
      </c>
      <c r="E25" s="156" t="s">
        <v>791</v>
      </c>
      <c r="F25" s="161">
        <v>44928</v>
      </c>
      <c r="G25" s="161">
        <v>45290</v>
      </c>
      <c r="H25" s="156" t="s">
        <v>803</v>
      </c>
      <c r="I25" s="156" t="s">
        <v>824</v>
      </c>
      <c r="J25" s="138">
        <v>2</v>
      </c>
      <c r="K25" s="138">
        <v>1</v>
      </c>
      <c r="L25" s="157" t="s">
        <v>794</v>
      </c>
      <c r="M25" s="159" t="s">
        <v>813</v>
      </c>
      <c r="N25" s="159" t="s">
        <v>808</v>
      </c>
      <c r="O25" s="21"/>
      <c r="P25" s="21"/>
      <c r="Q25" s="21"/>
    </row>
    <row r="26" spans="1:17" s="83" customFormat="1" ht="377.25" customHeight="1" x14ac:dyDescent="0.2">
      <c r="A26" s="122">
        <v>6</v>
      </c>
      <c r="B26" s="59" t="s">
        <v>825</v>
      </c>
      <c r="C26" s="124" t="s">
        <v>826</v>
      </c>
      <c r="D26" s="160"/>
      <c r="E26" s="156"/>
      <c r="F26" s="161"/>
      <c r="G26" s="161"/>
      <c r="H26" s="156"/>
      <c r="I26" s="156"/>
      <c r="J26" s="139"/>
      <c r="K26" s="139"/>
      <c r="L26" s="158"/>
      <c r="M26" s="159"/>
      <c r="N26" s="159"/>
      <c r="O26" s="21"/>
      <c r="P26" s="21"/>
      <c r="Q26" s="21"/>
    </row>
    <row r="27" spans="1:17" s="83" customFormat="1" ht="293.25" customHeight="1" x14ac:dyDescent="0.2">
      <c r="A27" s="147">
        <v>7</v>
      </c>
      <c r="B27" s="142" t="s">
        <v>827</v>
      </c>
      <c r="C27" s="142" t="s">
        <v>828</v>
      </c>
      <c r="D27" s="143">
        <v>1</v>
      </c>
      <c r="E27" s="144" t="s">
        <v>791</v>
      </c>
      <c r="F27" s="146">
        <v>44928</v>
      </c>
      <c r="G27" s="146">
        <v>45290</v>
      </c>
      <c r="H27" s="144" t="s">
        <v>829</v>
      </c>
      <c r="I27" s="150" t="s">
        <v>830</v>
      </c>
      <c r="J27" s="147">
        <v>2</v>
      </c>
      <c r="K27" s="147">
        <v>2</v>
      </c>
      <c r="L27" s="147" t="s">
        <v>794</v>
      </c>
      <c r="M27" s="144" t="s">
        <v>832</v>
      </c>
      <c r="N27" s="142" t="s">
        <v>833</v>
      </c>
      <c r="O27" s="21"/>
      <c r="P27" s="21"/>
      <c r="Q27" s="21"/>
    </row>
    <row r="28" spans="1:17" s="83" customFormat="1" ht="159.75" customHeight="1" x14ac:dyDescent="0.2">
      <c r="A28" s="147"/>
      <c r="B28" s="142"/>
      <c r="C28" s="142" t="s">
        <v>831</v>
      </c>
      <c r="D28" s="143">
        <v>1</v>
      </c>
      <c r="E28" s="144" t="s">
        <v>791</v>
      </c>
      <c r="F28" s="146">
        <v>44928</v>
      </c>
      <c r="G28" s="146">
        <v>45290</v>
      </c>
      <c r="H28" s="144" t="s">
        <v>829</v>
      </c>
      <c r="I28" s="150" t="s">
        <v>830</v>
      </c>
      <c r="J28" s="153"/>
      <c r="K28" s="153"/>
      <c r="L28" s="147" t="s">
        <v>797</v>
      </c>
      <c r="M28" s="144" t="s">
        <v>832</v>
      </c>
      <c r="N28" s="142" t="s">
        <v>834</v>
      </c>
      <c r="O28" s="21"/>
      <c r="P28" s="21"/>
      <c r="Q28" s="21"/>
    </row>
    <row r="29" spans="1:17" s="83" customFormat="1" ht="333" customHeight="1" x14ac:dyDescent="0.2">
      <c r="A29" s="144">
        <v>8</v>
      </c>
      <c r="B29" s="142" t="s">
        <v>835</v>
      </c>
      <c r="C29" s="149" t="s">
        <v>836</v>
      </c>
      <c r="D29" s="143">
        <v>1</v>
      </c>
      <c r="E29" s="144" t="s">
        <v>791</v>
      </c>
      <c r="F29" s="146">
        <v>44928</v>
      </c>
      <c r="G29" s="146">
        <v>45290</v>
      </c>
      <c r="H29" s="144" t="s">
        <v>803</v>
      </c>
      <c r="I29" s="150" t="s">
        <v>817</v>
      </c>
      <c r="J29" s="147">
        <v>2</v>
      </c>
      <c r="K29" s="147">
        <v>1</v>
      </c>
      <c r="L29" s="147" t="s">
        <v>794</v>
      </c>
      <c r="M29" s="144" t="s">
        <v>838</v>
      </c>
      <c r="N29" s="151" t="s">
        <v>839</v>
      </c>
      <c r="O29" s="21"/>
      <c r="P29" s="21"/>
      <c r="Q29" s="21"/>
    </row>
    <row r="30" spans="1:17" s="83" customFormat="1" ht="362.25" customHeight="1" x14ac:dyDescent="0.2">
      <c r="A30" s="144">
        <v>8</v>
      </c>
      <c r="B30" s="142"/>
      <c r="C30" s="152" t="s">
        <v>837</v>
      </c>
      <c r="D30" s="143">
        <v>1</v>
      </c>
      <c r="E30" s="144" t="s">
        <v>791</v>
      </c>
      <c r="F30" s="146">
        <v>44928</v>
      </c>
      <c r="G30" s="146">
        <v>45290</v>
      </c>
      <c r="H30" s="144" t="s">
        <v>803</v>
      </c>
      <c r="I30" s="150" t="s">
        <v>817</v>
      </c>
      <c r="J30" s="153"/>
      <c r="K30" s="153"/>
      <c r="L30" s="147" t="s">
        <v>794</v>
      </c>
      <c r="M30" s="144" t="s">
        <v>838</v>
      </c>
      <c r="N30" s="151" t="s">
        <v>821</v>
      </c>
      <c r="O30" s="21"/>
      <c r="P30" s="21"/>
      <c r="Q30" s="21"/>
    </row>
    <row r="31" spans="1:17" s="83" customFormat="1" ht="273.75" customHeight="1" x14ac:dyDescent="0.2">
      <c r="A31" s="144">
        <v>9</v>
      </c>
      <c r="B31" s="142" t="s">
        <v>840</v>
      </c>
      <c r="C31" s="142" t="s">
        <v>841</v>
      </c>
      <c r="D31" s="143">
        <v>1</v>
      </c>
      <c r="E31" s="144" t="s">
        <v>791</v>
      </c>
      <c r="F31" s="146">
        <v>44928</v>
      </c>
      <c r="G31" s="146">
        <v>45290</v>
      </c>
      <c r="H31" s="144" t="s">
        <v>842</v>
      </c>
      <c r="I31" s="150" t="s">
        <v>843</v>
      </c>
      <c r="J31" s="147">
        <v>2</v>
      </c>
      <c r="K31" s="147">
        <v>2</v>
      </c>
      <c r="L31" s="147" t="s">
        <v>797</v>
      </c>
      <c r="M31" s="144" t="s">
        <v>853</v>
      </c>
      <c r="N31" s="142" t="s">
        <v>854</v>
      </c>
      <c r="O31" s="21"/>
      <c r="P31" s="21"/>
      <c r="Q31" s="21"/>
    </row>
    <row r="32" spans="1:17" s="83" customFormat="1" ht="269.25" customHeight="1" x14ac:dyDescent="0.2">
      <c r="A32" s="144">
        <v>10</v>
      </c>
      <c r="B32" s="142" t="s">
        <v>844</v>
      </c>
      <c r="C32" s="142" t="s">
        <v>845</v>
      </c>
      <c r="D32" s="143">
        <v>1</v>
      </c>
      <c r="E32" s="144" t="s">
        <v>791</v>
      </c>
      <c r="F32" s="146">
        <v>44928</v>
      </c>
      <c r="G32" s="146">
        <v>45290</v>
      </c>
      <c r="H32" s="144" t="s">
        <v>842</v>
      </c>
      <c r="I32" s="150" t="s">
        <v>843</v>
      </c>
      <c r="J32" s="147">
        <v>2</v>
      </c>
      <c r="K32" s="147">
        <v>2</v>
      </c>
      <c r="L32" s="147" t="s">
        <v>797</v>
      </c>
      <c r="M32" s="144" t="s">
        <v>853</v>
      </c>
      <c r="N32" s="142"/>
      <c r="O32" s="21"/>
      <c r="P32" s="21"/>
      <c r="Q32" s="21"/>
    </row>
    <row r="33" spans="1:17" s="83" customFormat="1" ht="195" customHeight="1" x14ac:dyDescent="0.2">
      <c r="A33" s="144">
        <v>10</v>
      </c>
      <c r="B33" s="142" t="s">
        <v>846</v>
      </c>
      <c r="C33" s="154"/>
      <c r="D33" s="144"/>
      <c r="E33" s="144"/>
      <c r="F33" s="146"/>
      <c r="G33" s="146"/>
      <c r="H33" s="144"/>
      <c r="I33" s="144"/>
      <c r="J33" s="153"/>
      <c r="K33" s="153"/>
      <c r="L33" s="147" t="s">
        <v>797</v>
      </c>
      <c r="M33" s="144" t="s">
        <v>853</v>
      </c>
      <c r="N33" s="142" t="s">
        <v>855</v>
      </c>
      <c r="O33" s="21"/>
      <c r="P33" s="21"/>
      <c r="Q33" s="21"/>
    </row>
    <row r="34" spans="1:17" s="83" customFormat="1" ht="159.75" customHeight="1" x14ac:dyDescent="0.2">
      <c r="A34" s="144">
        <v>10</v>
      </c>
      <c r="B34" s="142" t="s">
        <v>847</v>
      </c>
      <c r="C34" s="154"/>
      <c r="D34" s="143">
        <v>1</v>
      </c>
      <c r="E34" s="144" t="s">
        <v>791</v>
      </c>
      <c r="F34" s="146">
        <v>44928</v>
      </c>
      <c r="G34" s="146">
        <v>45290</v>
      </c>
      <c r="H34" s="144" t="s">
        <v>842</v>
      </c>
      <c r="I34" s="150" t="s">
        <v>843</v>
      </c>
      <c r="J34" s="153"/>
      <c r="K34" s="153"/>
      <c r="L34" s="147"/>
      <c r="M34" s="150"/>
      <c r="N34" s="150"/>
      <c r="O34" s="21"/>
      <c r="P34" s="21"/>
      <c r="Q34" s="21"/>
    </row>
    <row r="35" spans="1:17" s="83" customFormat="1" ht="256.5" customHeight="1" x14ac:dyDescent="0.2">
      <c r="A35" s="147">
        <v>11</v>
      </c>
      <c r="B35" s="142" t="s">
        <v>848</v>
      </c>
      <c r="C35" s="142" t="s">
        <v>849</v>
      </c>
      <c r="D35" s="143">
        <v>1</v>
      </c>
      <c r="E35" s="144" t="s">
        <v>850</v>
      </c>
      <c r="F35" s="146">
        <v>44928</v>
      </c>
      <c r="G35" s="146">
        <v>45107</v>
      </c>
      <c r="H35" s="144" t="s">
        <v>851</v>
      </c>
      <c r="I35" s="150" t="s">
        <v>852</v>
      </c>
      <c r="J35" s="147">
        <v>2</v>
      </c>
      <c r="K35" s="147">
        <v>2</v>
      </c>
      <c r="L35" s="147" t="s">
        <v>797</v>
      </c>
      <c r="M35" s="144" t="s">
        <v>853</v>
      </c>
      <c r="N35" s="142" t="s">
        <v>855</v>
      </c>
      <c r="O35" s="21"/>
      <c r="P35" s="21"/>
      <c r="Q35" s="21"/>
    </row>
    <row r="36" spans="1:17" s="83" customFormat="1" ht="144.75" customHeight="1" x14ac:dyDescent="0.2">
      <c r="A36" s="144"/>
      <c r="B36" s="142"/>
      <c r="C36" s="152"/>
      <c r="D36" s="143"/>
      <c r="E36" s="144"/>
      <c r="F36" s="146"/>
      <c r="G36" s="146"/>
      <c r="H36" s="144"/>
      <c r="I36" s="150"/>
      <c r="J36" s="153"/>
      <c r="K36" s="153"/>
      <c r="L36" s="147" t="s">
        <v>797</v>
      </c>
      <c r="M36" s="155" t="s">
        <v>856</v>
      </c>
      <c r="N36" s="142" t="s">
        <v>857</v>
      </c>
      <c r="O36" s="21"/>
      <c r="P36" s="21"/>
      <c r="Q36" s="21"/>
    </row>
    <row r="37" spans="1:17" s="83" customFormat="1" ht="36.75" customHeight="1" x14ac:dyDescent="0.2">
      <c r="A37" s="157"/>
      <c r="B37" s="190" t="s">
        <v>782</v>
      </c>
      <c r="C37" s="191"/>
      <c r="D37" s="196" t="s">
        <v>858</v>
      </c>
      <c r="E37" s="197"/>
      <c r="F37" s="197"/>
      <c r="G37" s="197"/>
      <c r="H37" s="197"/>
      <c r="I37" s="198"/>
      <c r="J37" s="205" t="s">
        <v>781</v>
      </c>
      <c r="K37" s="206"/>
      <c r="L37" s="206"/>
      <c r="M37" s="206"/>
      <c r="N37" s="207"/>
      <c r="O37" s="21"/>
      <c r="P37" s="21"/>
      <c r="Q37" s="21"/>
    </row>
    <row r="38" spans="1:17" s="83" customFormat="1" ht="18.75" customHeight="1" x14ac:dyDescent="0.2">
      <c r="A38" s="189"/>
      <c r="B38" s="192"/>
      <c r="C38" s="193"/>
      <c r="D38" s="199"/>
      <c r="E38" s="200"/>
      <c r="F38" s="200"/>
      <c r="G38" s="200"/>
      <c r="H38" s="200"/>
      <c r="I38" s="201"/>
      <c r="J38" s="208"/>
      <c r="K38" s="209"/>
      <c r="L38" s="209"/>
      <c r="M38" s="209"/>
      <c r="N38" s="210"/>
      <c r="O38" s="69"/>
      <c r="P38" s="69"/>
      <c r="Q38" s="69"/>
    </row>
    <row r="39" spans="1:17" s="83" customFormat="1" ht="87.75" customHeight="1" x14ac:dyDescent="0.2">
      <c r="A39" s="158"/>
      <c r="B39" s="194"/>
      <c r="C39" s="195"/>
      <c r="D39" s="202"/>
      <c r="E39" s="203"/>
      <c r="F39" s="203"/>
      <c r="G39" s="203"/>
      <c r="H39" s="203"/>
      <c r="I39" s="204"/>
      <c r="J39" s="211"/>
      <c r="K39" s="212"/>
      <c r="L39" s="212"/>
      <c r="M39" s="212"/>
      <c r="N39" s="213"/>
      <c r="O39" s="69"/>
      <c r="P39" s="69"/>
      <c r="Q39" s="69"/>
    </row>
    <row r="40" spans="1:17" s="83" customFormat="1" ht="385.5" customHeight="1" x14ac:dyDescent="0.2">
      <c r="A40" s="85"/>
      <c r="B40" s="86"/>
      <c r="C40" s="87"/>
      <c r="D40" s="88"/>
      <c r="E40" s="89"/>
      <c r="F40" s="90"/>
      <c r="G40" s="90"/>
      <c r="H40" s="91"/>
      <c r="I40" s="92"/>
      <c r="J40" s="65"/>
      <c r="K40" s="65"/>
      <c r="L40" s="66"/>
      <c r="M40" s="67"/>
      <c r="N40" s="68"/>
      <c r="O40" s="69"/>
      <c r="P40" s="69"/>
      <c r="Q40" s="69"/>
    </row>
    <row r="41" spans="1:17" s="83" customFormat="1" ht="385.5" customHeight="1" x14ac:dyDescent="0.2">
      <c r="A41" s="85"/>
      <c r="B41" s="86"/>
      <c r="C41" s="93"/>
      <c r="D41" s="88"/>
      <c r="E41" s="89"/>
      <c r="F41" s="90"/>
      <c r="G41" s="90"/>
      <c r="H41" s="91"/>
      <c r="I41" s="92"/>
      <c r="J41" s="65"/>
      <c r="K41" s="65"/>
      <c r="L41" s="66"/>
      <c r="M41" s="67"/>
      <c r="N41" s="67"/>
      <c r="O41" s="69"/>
      <c r="P41" s="69"/>
      <c r="Q41" s="69"/>
    </row>
    <row r="42" spans="1:17" s="83" customFormat="1" ht="249" customHeight="1" x14ac:dyDescent="0.2">
      <c r="A42" s="85"/>
      <c r="B42" s="86"/>
      <c r="C42" s="87"/>
      <c r="D42" s="88"/>
      <c r="E42" s="89"/>
      <c r="F42" s="90"/>
      <c r="G42" s="90"/>
      <c r="H42" s="91"/>
      <c r="I42" s="92"/>
      <c r="J42" s="65"/>
      <c r="K42" s="65"/>
      <c r="L42" s="70"/>
      <c r="M42" s="94"/>
      <c r="N42" s="86"/>
      <c r="O42" s="69"/>
      <c r="P42" s="69"/>
      <c r="Q42" s="69"/>
    </row>
    <row r="43" spans="1:17" s="83" customFormat="1" ht="290.25" customHeight="1" x14ac:dyDescent="0.2">
      <c r="A43" s="85">
        <v>20</v>
      </c>
      <c r="B43" s="86"/>
      <c r="C43" s="87"/>
      <c r="D43" s="88"/>
      <c r="E43" s="89"/>
      <c r="F43" s="90"/>
      <c r="G43" s="90"/>
      <c r="H43" s="91"/>
      <c r="I43" s="92"/>
      <c r="J43" s="65"/>
      <c r="K43" s="65"/>
      <c r="L43" s="67"/>
      <c r="M43" s="67"/>
      <c r="N43" s="68"/>
      <c r="O43" s="69"/>
      <c r="P43" s="69"/>
      <c r="Q43" s="69"/>
    </row>
    <row r="44" spans="1:17" s="83" customFormat="1" ht="354.75" customHeight="1" x14ac:dyDescent="0.2">
      <c r="A44" s="85"/>
      <c r="B44" s="86"/>
      <c r="C44" s="87"/>
      <c r="D44" s="88"/>
      <c r="E44" s="89"/>
      <c r="F44" s="90"/>
      <c r="G44" s="90"/>
      <c r="H44" s="91"/>
      <c r="I44" s="92"/>
      <c r="J44" s="65"/>
      <c r="K44" s="65"/>
      <c r="L44" s="67"/>
      <c r="M44" s="67"/>
      <c r="N44" s="68"/>
      <c r="O44" s="69"/>
      <c r="P44" s="69"/>
      <c r="Q44" s="69"/>
    </row>
    <row r="45" spans="1:17" s="83" customFormat="1" ht="225" customHeight="1" x14ac:dyDescent="0.2">
      <c r="A45" s="85"/>
      <c r="B45" s="86"/>
      <c r="C45" s="95"/>
      <c r="D45" s="88"/>
      <c r="E45" s="89"/>
      <c r="F45" s="90"/>
      <c r="G45" s="90"/>
      <c r="H45" s="91"/>
      <c r="I45" s="92"/>
      <c r="J45" s="65"/>
      <c r="K45" s="65"/>
      <c r="L45" s="67"/>
      <c r="M45" s="67"/>
      <c r="N45" s="68"/>
      <c r="O45" s="69"/>
      <c r="P45" s="69"/>
      <c r="Q45" s="69"/>
    </row>
    <row r="46" spans="1:17" s="83" customFormat="1" ht="155.25" customHeight="1" x14ac:dyDescent="0.2">
      <c r="A46" s="85"/>
      <c r="B46" s="86"/>
      <c r="C46" s="96"/>
      <c r="D46" s="88"/>
      <c r="E46" s="89"/>
      <c r="F46" s="90"/>
      <c r="G46" s="90"/>
      <c r="H46" s="91"/>
      <c r="I46" s="92"/>
      <c r="J46" s="65"/>
      <c r="K46" s="65"/>
      <c r="L46" s="70"/>
      <c r="M46" s="94"/>
      <c r="N46" s="86"/>
      <c r="O46" s="69"/>
      <c r="P46" s="69"/>
      <c r="Q46" s="69"/>
    </row>
    <row r="47" spans="1:17" s="83" customFormat="1" ht="127.5" customHeight="1" x14ac:dyDescent="0.2">
      <c r="A47" s="85"/>
      <c r="B47" s="86"/>
      <c r="C47" s="87"/>
      <c r="D47" s="88"/>
      <c r="E47" s="89"/>
      <c r="F47" s="90"/>
      <c r="G47" s="90"/>
      <c r="H47" s="91"/>
      <c r="I47" s="92"/>
      <c r="J47" s="65"/>
      <c r="K47" s="65"/>
      <c r="L47" s="67"/>
      <c r="M47" s="67"/>
      <c r="N47" s="68"/>
      <c r="O47" s="69"/>
      <c r="P47" s="69"/>
      <c r="Q47" s="69"/>
    </row>
    <row r="48" spans="1:17" s="83" customFormat="1" ht="326.25" customHeight="1" x14ac:dyDescent="0.2">
      <c r="A48" s="85"/>
      <c r="B48" s="86"/>
      <c r="C48" s="87"/>
      <c r="D48" s="88"/>
      <c r="E48" s="89"/>
      <c r="F48" s="90"/>
      <c r="G48" s="90"/>
      <c r="H48" s="91"/>
      <c r="I48" s="92"/>
      <c r="J48" s="65"/>
      <c r="K48" s="65"/>
      <c r="L48" s="67"/>
      <c r="M48" s="67"/>
      <c r="N48" s="68"/>
      <c r="O48" s="69"/>
      <c r="P48" s="69"/>
      <c r="Q48" s="69"/>
    </row>
    <row r="49" spans="1:17" s="83" customFormat="1" ht="111" customHeight="1" x14ac:dyDescent="0.2">
      <c r="A49" s="85"/>
      <c r="B49" s="86"/>
      <c r="C49" s="87"/>
      <c r="D49" s="88"/>
      <c r="E49" s="89"/>
      <c r="F49" s="90"/>
      <c r="G49" s="90"/>
      <c r="H49" s="91"/>
      <c r="I49" s="92"/>
      <c r="J49" s="65"/>
      <c r="K49" s="65"/>
      <c r="L49" s="67"/>
      <c r="M49" s="67"/>
      <c r="N49" s="68"/>
      <c r="O49" s="69"/>
      <c r="P49" s="69"/>
      <c r="Q49" s="69"/>
    </row>
    <row r="50" spans="1:17" s="83" customFormat="1" ht="409.6" customHeight="1" x14ac:dyDescent="0.2">
      <c r="A50" s="85"/>
      <c r="B50" s="86"/>
      <c r="C50" s="95"/>
      <c r="D50" s="88"/>
      <c r="E50" s="89"/>
      <c r="F50" s="90"/>
      <c r="G50" s="90"/>
      <c r="H50" s="91"/>
      <c r="I50" s="92"/>
      <c r="J50" s="65"/>
      <c r="K50" s="65"/>
      <c r="L50" s="67"/>
      <c r="M50" s="67"/>
      <c r="N50" s="68"/>
      <c r="O50" s="69"/>
      <c r="P50" s="69"/>
      <c r="Q50" s="69"/>
    </row>
    <row r="51" spans="1:17" s="83" customFormat="1" ht="409.6" customHeight="1" x14ac:dyDescent="0.2">
      <c r="A51" s="85"/>
      <c r="B51" s="86"/>
      <c r="C51" s="96"/>
      <c r="D51" s="88"/>
      <c r="E51" s="89"/>
      <c r="F51" s="90"/>
      <c r="G51" s="90"/>
      <c r="H51" s="91"/>
      <c r="I51" s="92"/>
      <c r="J51" s="65"/>
      <c r="K51" s="65"/>
      <c r="L51" s="70"/>
      <c r="M51" s="94"/>
      <c r="N51" s="86"/>
      <c r="O51" s="69"/>
      <c r="P51" s="69"/>
      <c r="Q51" s="69"/>
    </row>
    <row r="52" spans="1:17" s="83" customFormat="1" ht="252" customHeight="1" x14ac:dyDescent="0.2">
      <c r="A52" s="85"/>
      <c r="B52" s="86"/>
      <c r="C52" s="87"/>
      <c r="D52" s="88"/>
      <c r="E52" s="89"/>
      <c r="F52" s="90"/>
      <c r="G52" s="90"/>
      <c r="H52" s="91"/>
      <c r="I52" s="92"/>
      <c r="J52" s="65"/>
      <c r="K52" s="65"/>
      <c r="L52" s="67"/>
      <c r="M52" s="67"/>
      <c r="N52" s="68"/>
      <c r="O52" s="69"/>
      <c r="P52" s="69"/>
      <c r="Q52" s="69"/>
    </row>
    <row r="53" spans="1:17" s="83" customFormat="1" ht="153" customHeight="1" x14ac:dyDescent="0.2">
      <c r="A53" s="85"/>
      <c r="B53" s="86"/>
      <c r="C53" s="95"/>
      <c r="D53" s="88"/>
      <c r="E53" s="89"/>
      <c r="F53" s="90"/>
      <c r="G53" s="90"/>
      <c r="H53" s="91"/>
      <c r="I53" s="92"/>
      <c r="J53" s="65"/>
      <c r="K53" s="65"/>
      <c r="L53" s="67"/>
      <c r="M53" s="67"/>
      <c r="N53" s="68"/>
      <c r="O53" s="69"/>
      <c r="P53" s="69"/>
      <c r="Q53" s="69"/>
    </row>
    <row r="54" spans="1:17" s="83" customFormat="1" ht="153" customHeight="1" x14ac:dyDescent="0.2">
      <c r="A54" s="85"/>
      <c r="B54" s="86"/>
      <c r="C54" s="96"/>
      <c r="D54" s="88"/>
      <c r="E54" s="89"/>
      <c r="F54" s="90"/>
      <c r="G54" s="90"/>
      <c r="H54" s="91"/>
      <c r="I54" s="92"/>
      <c r="J54" s="65"/>
      <c r="K54" s="65"/>
      <c r="L54" s="70"/>
      <c r="M54" s="94"/>
      <c r="N54" s="86"/>
      <c r="O54" s="69"/>
      <c r="P54" s="69"/>
      <c r="Q54" s="69"/>
    </row>
    <row r="55" spans="1:17" s="83" customFormat="1" ht="297" customHeight="1" x14ac:dyDescent="0.2">
      <c r="A55" s="85"/>
      <c r="B55" s="86"/>
      <c r="C55" s="87"/>
      <c r="D55" s="88"/>
      <c r="E55" s="89"/>
      <c r="F55" s="90"/>
      <c r="G55" s="90"/>
      <c r="H55" s="91"/>
      <c r="I55" s="92"/>
      <c r="J55" s="65"/>
      <c r="K55" s="65"/>
      <c r="L55" s="67"/>
      <c r="M55" s="67"/>
      <c r="N55" s="68"/>
      <c r="O55" s="69"/>
      <c r="P55" s="69"/>
      <c r="Q55" s="69"/>
    </row>
    <row r="56" spans="1:17" s="83" customFormat="1" ht="324" customHeight="1" x14ac:dyDescent="0.2">
      <c r="A56" s="85"/>
      <c r="B56" s="86"/>
      <c r="C56" s="93"/>
      <c r="D56" s="88"/>
      <c r="E56" s="89"/>
      <c r="F56" s="90"/>
      <c r="G56" s="90"/>
      <c r="H56" s="91"/>
      <c r="I56" s="92"/>
      <c r="J56" s="65"/>
      <c r="K56" s="65"/>
      <c r="L56" s="67"/>
      <c r="M56" s="67"/>
      <c r="N56" s="68"/>
      <c r="O56" s="69"/>
      <c r="P56" s="69"/>
      <c r="Q56" s="69"/>
    </row>
    <row r="57" spans="1:17" s="83" customFormat="1" ht="324" customHeight="1" x14ac:dyDescent="0.2">
      <c r="A57" s="85"/>
      <c r="B57" s="86"/>
      <c r="C57" s="95"/>
      <c r="D57" s="88"/>
      <c r="E57" s="89"/>
      <c r="F57" s="90"/>
      <c r="G57" s="90"/>
      <c r="H57" s="91"/>
      <c r="I57" s="92"/>
      <c r="J57" s="65"/>
      <c r="K57" s="65"/>
      <c r="L57" s="70"/>
      <c r="M57" s="94"/>
      <c r="N57" s="86"/>
      <c r="O57" s="69"/>
      <c r="P57" s="69"/>
      <c r="Q57" s="69"/>
    </row>
    <row r="58" spans="1:17" s="83" customFormat="1" ht="288" customHeight="1" x14ac:dyDescent="0.2">
      <c r="A58" s="85"/>
      <c r="B58" s="86"/>
      <c r="C58" s="87"/>
      <c r="D58" s="88"/>
      <c r="E58" s="89"/>
      <c r="F58" s="90"/>
      <c r="G58" s="90"/>
      <c r="H58" s="91"/>
      <c r="I58" s="92"/>
      <c r="J58" s="65"/>
      <c r="K58" s="65"/>
      <c r="L58" s="67"/>
      <c r="M58" s="67"/>
      <c r="N58" s="68"/>
      <c r="O58" s="69"/>
      <c r="P58" s="69"/>
      <c r="Q58" s="69"/>
    </row>
    <row r="59" spans="1:17" s="83" customFormat="1" ht="298.5" customHeight="1" x14ac:dyDescent="0.2">
      <c r="A59" s="85"/>
      <c r="B59" s="97"/>
      <c r="C59" s="87"/>
      <c r="D59" s="88"/>
      <c r="E59" s="89"/>
      <c r="F59" s="90"/>
      <c r="G59" s="90"/>
      <c r="H59" s="91"/>
      <c r="I59" s="92"/>
      <c r="J59" s="65"/>
      <c r="K59" s="65"/>
      <c r="L59" s="67"/>
      <c r="M59" s="67"/>
      <c r="N59" s="67"/>
      <c r="O59" s="69"/>
      <c r="P59" s="69"/>
      <c r="Q59" s="69"/>
    </row>
    <row r="60" spans="1:17" s="98" customFormat="1" ht="306.75" customHeight="1" x14ac:dyDescent="0.2">
      <c r="A60" s="85"/>
      <c r="B60" s="97"/>
      <c r="C60" s="93"/>
      <c r="D60" s="88"/>
      <c r="E60" s="89"/>
      <c r="F60" s="90"/>
      <c r="G60" s="90"/>
      <c r="H60" s="91"/>
      <c r="I60" s="92"/>
      <c r="J60" s="65"/>
      <c r="K60" s="65"/>
      <c r="L60" s="67"/>
      <c r="M60" s="67"/>
      <c r="N60" s="67"/>
      <c r="O60" s="31"/>
      <c r="P60" s="31"/>
      <c r="Q60" s="31"/>
    </row>
    <row r="61" spans="1:17" s="98" customFormat="1" ht="85.5" customHeight="1" x14ac:dyDescent="0.2">
      <c r="A61" s="85"/>
      <c r="B61" s="97"/>
      <c r="C61" s="96"/>
      <c r="D61" s="88"/>
      <c r="E61" s="89"/>
      <c r="F61" s="90"/>
      <c r="G61" s="90"/>
      <c r="H61" s="91"/>
      <c r="I61" s="92"/>
      <c r="J61" s="65"/>
      <c r="K61" s="65"/>
      <c r="L61" s="70"/>
      <c r="M61" s="94"/>
      <c r="N61" s="86"/>
      <c r="O61" s="31"/>
      <c r="P61" s="31"/>
      <c r="Q61" s="31"/>
    </row>
    <row r="62" spans="1:17" s="98" customFormat="1" ht="300" customHeight="1" x14ac:dyDescent="0.2">
      <c r="A62" s="85"/>
      <c r="B62" s="86"/>
      <c r="C62" s="87"/>
      <c r="D62" s="88"/>
      <c r="E62" s="89"/>
      <c r="F62" s="90"/>
      <c r="G62" s="90"/>
      <c r="H62" s="91"/>
      <c r="I62" s="92"/>
      <c r="J62" s="65"/>
      <c r="K62" s="65"/>
      <c r="L62" s="70"/>
      <c r="M62" s="70"/>
      <c r="N62" s="68"/>
      <c r="O62" s="31"/>
      <c r="P62" s="31"/>
      <c r="Q62" s="31"/>
    </row>
    <row r="63" spans="1:17" s="98" customFormat="1" ht="324" customHeight="1" x14ac:dyDescent="0.2">
      <c r="A63" s="214"/>
      <c r="B63" s="215"/>
      <c r="C63" s="99"/>
      <c r="D63" s="88"/>
      <c r="E63" s="89"/>
      <c r="F63" s="90"/>
      <c r="G63" s="90"/>
      <c r="H63" s="91"/>
      <c r="I63" s="92"/>
      <c r="J63" s="65"/>
      <c r="K63" s="65"/>
      <c r="L63" s="70"/>
      <c r="M63" s="70"/>
      <c r="N63" s="70"/>
      <c r="O63" s="31"/>
      <c r="P63" s="31"/>
      <c r="Q63" s="31"/>
    </row>
    <row r="64" spans="1:17" s="98" customFormat="1" ht="275.25" customHeight="1" x14ac:dyDescent="0.2">
      <c r="A64" s="214"/>
      <c r="B64" s="215"/>
      <c r="C64" s="87"/>
      <c r="D64" s="88"/>
      <c r="E64" s="89"/>
      <c r="F64" s="90"/>
      <c r="G64" s="90"/>
      <c r="H64" s="91"/>
      <c r="I64" s="92"/>
      <c r="J64" s="65"/>
      <c r="K64" s="65"/>
      <c r="L64" s="70"/>
      <c r="M64" s="70"/>
      <c r="N64" s="70"/>
      <c r="O64" s="31"/>
      <c r="P64" s="31"/>
      <c r="Q64" s="31"/>
    </row>
    <row r="65" spans="1:17" s="98" customFormat="1" ht="363.75" customHeight="1" x14ac:dyDescent="0.2">
      <c r="A65" s="85"/>
      <c r="B65" s="97"/>
      <c r="C65" s="87"/>
      <c r="D65" s="88"/>
      <c r="E65" s="89"/>
      <c r="F65" s="90"/>
      <c r="G65" s="90"/>
      <c r="H65" s="91"/>
      <c r="I65" s="92"/>
      <c r="J65" s="65"/>
      <c r="K65" s="65"/>
      <c r="L65" s="70"/>
      <c r="M65" s="70"/>
      <c r="N65" s="70"/>
      <c r="O65" s="31"/>
      <c r="P65" s="31"/>
      <c r="Q65" s="31"/>
    </row>
    <row r="66" spans="1:17" s="98" customFormat="1" ht="276" customHeight="1" x14ac:dyDescent="0.2">
      <c r="A66" s="85"/>
      <c r="B66" s="97"/>
      <c r="C66" s="87"/>
      <c r="D66" s="88"/>
      <c r="E66" s="89"/>
      <c r="F66" s="90"/>
      <c r="G66" s="90"/>
      <c r="H66" s="91"/>
      <c r="I66" s="92"/>
      <c r="J66" s="65"/>
      <c r="K66" s="65"/>
      <c r="L66" s="70"/>
      <c r="M66" s="70"/>
      <c r="N66" s="70"/>
      <c r="O66" s="31"/>
      <c r="P66" s="31"/>
      <c r="Q66" s="31"/>
    </row>
    <row r="67" spans="1:17" s="98" customFormat="1" ht="306.75" customHeight="1" x14ac:dyDescent="0.2">
      <c r="A67" s="85"/>
      <c r="B67" s="97"/>
      <c r="C67" s="87"/>
      <c r="D67" s="88"/>
      <c r="E67" s="89"/>
      <c r="F67" s="90"/>
      <c r="G67" s="90"/>
      <c r="H67" s="91"/>
      <c r="I67" s="92"/>
      <c r="J67" s="65"/>
      <c r="K67" s="65"/>
      <c r="L67" s="70"/>
      <c r="M67" s="70"/>
      <c r="N67" s="70"/>
      <c r="O67" s="31"/>
      <c r="P67" s="31"/>
      <c r="Q67" s="31"/>
    </row>
    <row r="68" spans="1:17" s="98" customFormat="1" ht="289.5" customHeight="1" x14ac:dyDescent="0.2">
      <c r="A68" s="85"/>
      <c r="B68" s="97"/>
      <c r="C68" s="93"/>
      <c r="D68" s="88"/>
      <c r="E68" s="89"/>
      <c r="F68" s="90"/>
      <c r="G68" s="90"/>
      <c r="H68" s="91"/>
      <c r="I68" s="92"/>
      <c r="J68" s="65"/>
      <c r="K68" s="65"/>
      <c r="L68" s="70"/>
      <c r="M68" s="70"/>
      <c r="N68" s="70"/>
      <c r="O68" s="31"/>
      <c r="P68" s="31"/>
      <c r="Q68" s="31"/>
    </row>
    <row r="69" spans="1:17" s="98" customFormat="1" ht="107.25" customHeight="1" x14ac:dyDescent="0.2">
      <c r="A69" s="85"/>
      <c r="B69" s="97"/>
      <c r="C69" s="96"/>
      <c r="D69" s="88"/>
      <c r="E69" s="89"/>
      <c r="F69" s="90"/>
      <c r="G69" s="90"/>
      <c r="H69" s="91"/>
      <c r="I69" s="92"/>
      <c r="J69" s="65"/>
      <c r="K69" s="65"/>
      <c r="L69" s="70"/>
      <c r="M69" s="94"/>
      <c r="N69" s="86"/>
      <c r="O69" s="31"/>
      <c r="P69" s="31"/>
      <c r="Q69" s="31"/>
    </row>
    <row r="70" spans="1:17" s="98" customFormat="1" ht="249" customHeight="1" x14ac:dyDescent="0.2">
      <c r="A70" s="85"/>
      <c r="B70" s="97"/>
      <c r="C70" s="87"/>
      <c r="D70" s="88"/>
      <c r="E70" s="89"/>
      <c r="F70" s="90"/>
      <c r="G70" s="90"/>
      <c r="H70" s="91"/>
      <c r="I70" s="92"/>
      <c r="J70" s="65"/>
      <c r="K70" s="65"/>
      <c r="L70" s="70"/>
      <c r="M70" s="70"/>
      <c r="N70" s="68"/>
      <c r="O70" s="31"/>
      <c r="P70" s="31"/>
      <c r="Q70" s="31"/>
    </row>
    <row r="71" spans="1:17" s="98" customFormat="1" ht="196.5" customHeight="1" x14ac:dyDescent="0.2">
      <c r="A71" s="85"/>
      <c r="B71" s="97"/>
      <c r="C71" s="100"/>
      <c r="D71" s="88"/>
      <c r="E71" s="89"/>
      <c r="F71" s="90"/>
      <c r="G71" s="90"/>
      <c r="H71" s="91"/>
      <c r="I71" s="92"/>
      <c r="J71" s="65"/>
      <c r="K71" s="65"/>
      <c r="L71" s="70"/>
      <c r="M71" s="70"/>
      <c r="N71" s="70"/>
      <c r="O71" s="31"/>
      <c r="P71" s="31"/>
      <c r="Q71" s="31"/>
    </row>
    <row r="72" spans="1:17" s="98" customFormat="1" ht="111" customHeight="1" x14ac:dyDescent="0.2">
      <c r="A72" s="85"/>
      <c r="B72" s="97"/>
      <c r="C72" s="95"/>
      <c r="D72" s="88"/>
      <c r="E72" s="89"/>
      <c r="F72" s="90"/>
      <c r="G72" s="90"/>
      <c r="H72" s="91"/>
      <c r="I72" s="92"/>
      <c r="J72" s="65"/>
      <c r="K72" s="65"/>
      <c r="L72" s="70"/>
      <c r="M72" s="70"/>
      <c r="N72" s="70"/>
      <c r="O72" s="31"/>
      <c r="P72" s="31"/>
      <c r="Q72" s="31"/>
    </row>
    <row r="73" spans="1:17" s="98" customFormat="1" ht="111" customHeight="1" x14ac:dyDescent="0.2">
      <c r="A73" s="85"/>
      <c r="B73" s="97"/>
      <c r="C73" s="96"/>
      <c r="D73" s="88"/>
      <c r="E73" s="89"/>
      <c r="F73" s="90"/>
      <c r="G73" s="90"/>
      <c r="H73" s="91"/>
      <c r="I73" s="92"/>
      <c r="J73" s="65"/>
      <c r="K73" s="65"/>
      <c r="L73" s="70"/>
      <c r="M73" s="94"/>
      <c r="N73" s="86"/>
      <c r="O73" s="31"/>
      <c r="P73" s="31"/>
      <c r="Q73" s="31"/>
    </row>
    <row r="74" spans="1:17" s="98" customFormat="1" ht="223.5" customHeight="1" x14ac:dyDescent="0.2">
      <c r="A74" s="85"/>
      <c r="B74" s="97"/>
      <c r="C74" s="87"/>
      <c r="D74" s="88"/>
      <c r="E74" s="89"/>
      <c r="F74" s="90"/>
      <c r="G74" s="90"/>
      <c r="H74" s="91"/>
      <c r="I74" s="92"/>
      <c r="J74" s="65"/>
      <c r="K74" s="65"/>
      <c r="L74" s="70"/>
      <c r="M74" s="94"/>
      <c r="N74" s="68"/>
      <c r="O74" s="31"/>
      <c r="P74" s="31"/>
      <c r="Q74" s="31"/>
    </row>
    <row r="75" spans="1:17" s="98" customFormat="1" ht="159" customHeight="1" x14ac:dyDescent="0.2">
      <c r="A75" s="101"/>
      <c r="B75" s="65"/>
      <c r="C75" s="87"/>
      <c r="D75" s="88"/>
      <c r="E75" s="89"/>
      <c r="F75" s="90"/>
      <c r="G75" s="90"/>
      <c r="H75" s="91"/>
      <c r="I75" s="92"/>
      <c r="J75" s="65"/>
      <c r="K75" s="65"/>
      <c r="L75" s="70"/>
      <c r="M75" s="94"/>
      <c r="N75" s="68"/>
      <c r="O75" s="31"/>
      <c r="P75" s="31"/>
      <c r="Q75" s="31"/>
    </row>
    <row r="76" spans="1:17" s="98" customFormat="1" ht="21" customHeight="1" x14ac:dyDescent="0.2">
      <c r="A76" s="102"/>
      <c r="B76" s="33"/>
      <c r="C76" s="33"/>
      <c r="D76" s="33"/>
      <c r="E76" s="33"/>
      <c r="F76" s="33"/>
      <c r="G76" s="33"/>
      <c r="H76" s="33"/>
      <c r="I76" s="33"/>
      <c r="J76" s="30"/>
      <c r="K76" s="30"/>
      <c r="L76" s="32"/>
      <c r="M76" s="32"/>
      <c r="N76" s="32"/>
      <c r="O76" s="31"/>
      <c r="P76" s="31"/>
      <c r="Q76" s="31"/>
    </row>
    <row r="77" spans="1:17" s="98" customFormat="1" ht="21" customHeight="1" x14ac:dyDescent="0.2">
      <c r="A77" s="103"/>
      <c r="B77" s="32"/>
      <c r="C77" s="33"/>
      <c r="D77" s="33"/>
      <c r="E77" s="33"/>
      <c r="F77" s="33"/>
      <c r="G77" s="33"/>
      <c r="H77" s="33"/>
      <c r="I77" s="33"/>
      <c r="J77" s="30"/>
      <c r="K77" s="30"/>
      <c r="L77" s="32"/>
      <c r="M77" s="32"/>
      <c r="N77" s="31"/>
      <c r="O77" s="31"/>
      <c r="P77" s="31"/>
      <c r="Q77" s="31"/>
    </row>
    <row r="78" spans="1:17" s="98" customFormat="1" ht="21" customHeight="1" x14ac:dyDescent="0.2">
      <c r="A78" s="62"/>
      <c r="B78" s="33"/>
      <c r="C78" s="33"/>
      <c r="D78" s="33"/>
      <c r="E78" s="33"/>
      <c r="F78" s="33"/>
      <c r="G78" s="33"/>
      <c r="H78" s="33"/>
      <c r="I78" s="33"/>
      <c r="J78" s="30"/>
      <c r="K78" s="30"/>
      <c r="L78" s="32"/>
      <c r="M78" s="32"/>
      <c r="N78" s="32"/>
      <c r="O78" s="31"/>
      <c r="P78" s="81"/>
      <c r="Q78" s="81"/>
    </row>
    <row r="79" spans="1:17" s="98" customFormat="1" ht="21" customHeight="1" x14ac:dyDescent="0.2">
      <c r="A79" s="62"/>
      <c r="B79" s="33"/>
      <c r="C79" s="33"/>
      <c r="D79" s="33"/>
      <c r="E79" s="33"/>
      <c r="F79" s="33"/>
      <c r="G79" s="33"/>
      <c r="H79" s="33"/>
      <c r="I79" s="33"/>
      <c r="J79" s="30"/>
      <c r="K79" s="30"/>
      <c r="L79" s="32"/>
      <c r="M79" s="32"/>
      <c r="N79" s="32"/>
      <c r="O79" s="31"/>
      <c r="P79" s="81"/>
      <c r="Q79" s="81"/>
    </row>
    <row r="80" spans="1:17" s="98" customFormat="1" ht="21" customHeight="1" x14ac:dyDescent="0.2">
      <c r="A80" s="62"/>
      <c r="B80" s="33"/>
      <c r="C80" s="33"/>
      <c r="D80" s="33"/>
      <c r="E80" s="33"/>
      <c r="F80" s="33"/>
      <c r="G80" s="33"/>
      <c r="H80" s="33"/>
      <c r="I80" s="33"/>
      <c r="J80" s="30"/>
      <c r="K80" s="30"/>
      <c r="L80" s="32"/>
      <c r="M80" s="32"/>
      <c r="N80" s="32"/>
      <c r="O80" s="31"/>
      <c r="P80" s="81"/>
      <c r="Q80" s="81"/>
    </row>
    <row r="81" spans="1:20" s="98" customFormat="1" ht="21" customHeight="1" x14ac:dyDescent="0.2">
      <c r="A81" s="62"/>
      <c r="B81" s="33"/>
      <c r="C81" s="33"/>
      <c r="D81" s="33"/>
      <c r="E81" s="33"/>
      <c r="F81" s="33"/>
      <c r="G81" s="33"/>
      <c r="H81" s="33"/>
      <c r="I81" s="33"/>
      <c r="J81" s="30"/>
      <c r="K81" s="30"/>
      <c r="L81" s="32"/>
      <c r="M81" s="32"/>
      <c r="N81" s="32"/>
      <c r="O81" s="31"/>
      <c r="P81" s="81"/>
      <c r="Q81" s="81"/>
    </row>
    <row r="82" spans="1:20" s="98" customFormat="1" ht="21" customHeight="1" x14ac:dyDescent="0.2">
      <c r="A82" s="62"/>
      <c r="B82" s="33"/>
      <c r="C82" s="36"/>
      <c r="D82" s="36"/>
      <c r="E82" s="36"/>
      <c r="F82" s="36"/>
      <c r="G82" s="36"/>
      <c r="H82" s="33"/>
      <c r="I82" s="33"/>
      <c r="J82" s="30"/>
      <c r="K82" s="30"/>
      <c r="L82" s="81"/>
      <c r="M82" s="32"/>
      <c r="N82" s="81"/>
      <c r="O82" s="81"/>
      <c r="P82" s="81"/>
      <c r="Q82" s="81"/>
    </row>
    <row r="83" spans="1:20" s="98" customFormat="1" ht="21" customHeight="1" x14ac:dyDescent="0.2">
      <c r="A83" s="62"/>
      <c r="B83" s="33"/>
      <c r="C83" s="36"/>
      <c r="D83" s="36"/>
      <c r="E83" s="36"/>
      <c r="F83" s="36"/>
      <c r="G83" s="36"/>
      <c r="H83" s="33"/>
      <c r="I83" s="33"/>
      <c r="J83" s="30"/>
      <c r="K83" s="30"/>
      <c r="L83" s="81"/>
      <c r="M83" s="32"/>
      <c r="N83" s="81"/>
      <c r="O83" s="81"/>
      <c r="P83" s="81"/>
      <c r="Q83" s="81"/>
    </row>
    <row r="84" spans="1:20" s="98" customFormat="1" ht="21" customHeight="1" x14ac:dyDescent="0.2">
      <c r="A84" s="62"/>
      <c r="B84" s="33"/>
      <c r="C84" s="36"/>
      <c r="D84" s="36"/>
      <c r="E84" s="36"/>
      <c r="F84" s="36"/>
      <c r="G84" s="36"/>
      <c r="H84" s="33"/>
      <c r="I84" s="33"/>
      <c r="J84" s="30"/>
      <c r="K84" s="30"/>
      <c r="L84" s="81"/>
      <c r="M84" s="32"/>
      <c r="N84" s="81"/>
      <c r="O84" s="81"/>
      <c r="P84" s="81"/>
      <c r="Q84" s="81"/>
    </row>
    <row r="85" spans="1:20" s="98" customFormat="1" ht="21" customHeight="1" x14ac:dyDescent="0.2">
      <c r="A85" s="62"/>
      <c r="B85" s="33"/>
      <c r="C85" s="36"/>
      <c r="D85" s="36"/>
      <c r="E85" s="36"/>
      <c r="F85" s="36"/>
      <c r="G85" s="36"/>
      <c r="H85" s="33"/>
      <c r="I85" s="33"/>
      <c r="J85" s="30"/>
      <c r="K85" s="30"/>
      <c r="L85" s="81"/>
      <c r="M85" s="32"/>
      <c r="N85" s="81"/>
      <c r="O85" s="81"/>
      <c r="P85" s="81"/>
      <c r="Q85" s="81"/>
    </row>
    <row r="86" spans="1:20" s="98" customFormat="1" ht="21" customHeight="1" x14ac:dyDescent="0.2">
      <c r="A86" s="62"/>
      <c r="B86" s="33"/>
      <c r="C86" s="33"/>
      <c r="D86" s="33"/>
      <c r="E86" s="33"/>
      <c r="F86" s="33"/>
      <c r="G86" s="33"/>
      <c r="H86" s="33"/>
      <c r="I86" s="33"/>
      <c r="J86" s="30"/>
      <c r="K86" s="30"/>
      <c r="L86" s="81"/>
      <c r="M86" s="32"/>
      <c r="N86" s="81"/>
      <c r="O86" s="81"/>
      <c r="P86" s="81"/>
      <c r="Q86" s="81"/>
    </row>
    <row r="87" spans="1:20" s="98" customFormat="1" ht="21" customHeight="1" x14ac:dyDescent="0.2">
      <c r="A87" s="62"/>
      <c r="B87" s="33"/>
      <c r="C87" s="36"/>
      <c r="D87" s="36"/>
      <c r="E87" s="36"/>
      <c r="F87" s="36"/>
      <c r="G87" s="36"/>
      <c r="H87" s="33"/>
      <c r="I87" s="33"/>
      <c r="J87" s="30"/>
      <c r="K87" s="30"/>
      <c r="L87" s="81"/>
      <c r="M87" s="32"/>
      <c r="N87" s="81"/>
      <c r="O87" s="81"/>
      <c r="P87" s="77"/>
      <c r="Q87" s="77"/>
      <c r="R87" s="75"/>
      <c r="S87" s="75"/>
      <c r="T87" s="75"/>
    </row>
    <row r="88" spans="1:20" s="98" customFormat="1" ht="21" customHeight="1" x14ac:dyDescent="0.2">
      <c r="A88" s="62"/>
      <c r="B88" s="33"/>
      <c r="C88" s="34"/>
      <c r="D88" s="34"/>
      <c r="E88" s="34"/>
      <c r="F88" s="34"/>
      <c r="G88" s="34"/>
      <c r="H88" s="34"/>
      <c r="I88" s="34"/>
      <c r="J88" s="30"/>
      <c r="K88" s="30"/>
      <c r="L88" s="81"/>
      <c r="M88" s="32"/>
      <c r="N88" s="81"/>
      <c r="O88" s="81"/>
      <c r="P88" s="77"/>
      <c r="Q88" s="77"/>
      <c r="R88" s="75"/>
      <c r="S88" s="75"/>
      <c r="T88" s="75"/>
    </row>
    <row r="89" spans="1:20" s="98" customFormat="1" ht="21" customHeight="1" x14ac:dyDescent="0.2">
      <c r="A89" s="102"/>
      <c r="B89" s="33"/>
      <c r="C89" s="34"/>
      <c r="D89" s="34"/>
      <c r="E89" s="34"/>
      <c r="F89" s="34"/>
      <c r="G89" s="34"/>
      <c r="H89" s="34"/>
      <c r="I89" s="34"/>
      <c r="J89" s="30"/>
      <c r="K89" s="30"/>
      <c r="L89" s="81"/>
      <c r="M89" s="32"/>
      <c r="N89" s="81"/>
      <c r="O89" s="81"/>
      <c r="P89" s="77"/>
      <c r="Q89" s="77"/>
      <c r="R89" s="75"/>
      <c r="S89" s="75"/>
      <c r="T89" s="75"/>
    </row>
    <row r="90" spans="1:20" s="98" customFormat="1" ht="21" customHeight="1" x14ac:dyDescent="0.2">
      <c r="A90" s="103"/>
      <c r="B90" s="32"/>
      <c r="C90" s="34"/>
      <c r="D90" s="34"/>
      <c r="E90" s="34"/>
      <c r="F90" s="34"/>
      <c r="G90" s="34"/>
      <c r="H90" s="34"/>
      <c r="I90" s="34"/>
      <c r="J90" s="30"/>
      <c r="K90" s="30"/>
      <c r="L90" s="81"/>
      <c r="M90" s="32"/>
      <c r="N90" s="81"/>
      <c r="O90" s="81"/>
      <c r="P90" s="77"/>
      <c r="Q90" s="77"/>
      <c r="R90" s="75"/>
      <c r="S90" s="75"/>
      <c r="T90" s="75"/>
    </row>
    <row r="91" spans="1:20" s="75" customFormat="1" ht="21" customHeight="1" x14ac:dyDescent="0.2">
      <c r="A91" s="62"/>
      <c r="B91" s="41"/>
      <c r="C91" s="41"/>
      <c r="D91" s="42"/>
      <c r="E91" s="42"/>
      <c r="F91" s="33"/>
      <c r="G91" s="33"/>
      <c r="H91" s="33"/>
      <c r="I91" s="39"/>
      <c r="J91" s="30"/>
      <c r="K91" s="30"/>
      <c r="L91" s="35"/>
      <c r="M91" s="32"/>
      <c r="N91" s="41"/>
      <c r="O91" s="77"/>
      <c r="P91" s="77"/>
      <c r="Q91" s="77"/>
    </row>
    <row r="92" spans="1:20" s="75" customFormat="1" ht="21" customHeight="1" x14ac:dyDescent="0.2">
      <c r="A92" s="62"/>
      <c r="B92" s="41"/>
      <c r="C92" s="41"/>
      <c r="D92" s="41"/>
      <c r="E92" s="41"/>
      <c r="F92" s="33"/>
      <c r="G92" s="33"/>
      <c r="H92" s="33"/>
      <c r="I92" s="33"/>
      <c r="J92" s="30"/>
      <c r="K92" s="30"/>
      <c r="L92" s="35"/>
      <c r="M92" s="32"/>
      <c r="N92" s="41"/>
      <c r="O92" s="77"/>
      <c r="P92" s="77"/>
      <c r="Q92" s="77"/>
    </row>
    <row r="93" spans="1:20" s="75" customFormat="1" ht="21" customHeight="1" x14ac:dyDescent="0.2">
      <c r="A93" s="62"/>
      <c r="B93" s="41"/>
      <c r="C93" s="41"/>
      <c r="D93" s="41"/>
      <c r="E93" s="41"/>
      <c r="F93" s="33"/>
      <c r="G93" s="33"/>
      <c r="H93" s="33"/>
      <c r="I93" s="33"/>
      <c r="J93" s="30"/>
      <c r="K93" s="30"/>
      <c r="L93" s="35"/>
      <c r="M93" s="32"/>
      <c r="N93" s="41"/>
      <c r="O93" s="77"/>
      <c r="P93" s="77"/>
      <c r="Q93" s="77"/>
    </row>
    <row r="94" spans="1:20" s="75" customFormat="1" ht="21" customHeight="1" x14ac:dyDescent="0.2">
      <c r="A94" s="62"/>
      <c r="B94" s="41"/>
      <c r="C94" s="41"/>
      <c r="D94" s="41"/>
      <c r="E94" s="41"/>
      <c r="F94" s="33"/>
      <c r="G94" s="33"/>
      <c r="H94" s="33"/>
      <c r="I94" s="33"/>
      <c r="J94" s="30"/>
      <c r="K94" s="30"/>
      <c r="L94" s="43"/>
      <c r="M94" s="32"/>
      <c r="N94" s="41"/>
      <c r="O94" s="77"/>
      <c r="P94" s="77"/>
      <c r="Q94" s="77"/>
    </row>
    <row r="95" spans="1:20" s="75" customFormat="1" ht="21" customHeight="1" x14ac:dyDescent="0.2">
      <c r="A95" s="62"/>
      <c r="B95" s="41"/>
      <c r="C95" s="41"/>
      <c r="D95" s="41"/>
      <c r="E95" s="41"/>
      <c r="F95" s="33"/>
      <c r="G95" s="33"/>
      <c r="H95" s="33"/>
      <c r="I95" s="33"/>
      <c r="J95" s="30"/>
      <c r="K95" s="30"/>
      <c r="L95" s="35"/>
      <c r="M95" s="32"/>
      <c r="N95" s="41"/>
      <c r="O95" s="77"/>
      <c r="P95" s="77"/>
      <c r="Q95" s="77"/>
    </row>
    <row r="96" spans="1:20" s="75" customFormat="1" ht="21" customHeight="1" x14ac:dyDescent="0.2">
      <c r="A96" s="62"/>
      <c r="B96" s="41"/>
      <c r="C96" s="41"/>
      <c r="D96" s="41"/>
      <c r="E96" s="41"/>
      <c r="F96" s="33"/>
      <c r="G96" s="33"/>
      <c r="H96" s="33"/>
      <c r="I96" s="44"/>
      <c r="J96" s="30"/>
      <c r="K96" s="30"/>
      <c r="L96" s="35"/>
      <c r="M96" s="32"/>
      <c r="N96" s="41"/>
      <c r="O96" s="77"/>
      <c r="P96" s="77"/>
      <c r="Q96" s="77"/>
    </row>
    <row r="97" spans="1:17" s="75" customFormat="1" ht="21" customHeight="1" x14ac:dyDescent="0.2">
      <c r="A97" s="62"/>
      <c r="B97" s="41"/>
      <c r="C97" s="41"/>
      <c r="D97" s="41"/>
      <c r="E97" s="41"/>
      <c r="F97" s="33"/>
      <c r="G97" s="33"/>
      <c r="H97" s="33"/>
      <c r="I97" s="33"/>
      <c r="J97" s="30"/>
      <c r="K97" s="30"/>
      <c r="L97" s="43"/>
      <c r="M97" s="32"/>
      <c r="N97" s="41"/>
      <c r="O97" s="77"/>
      <c r="P97" s="77"/>
      <c r="Q97" s="77"/>
    </row>
    <row r="98" spans="1:17" s="75" customFormat="1" ht="21" customHeight="1" x14ac:dyDescent="0.2">
      <c r="A98" s="62"/>
      <c r="B98" s="45"/>
      <c r="C98" s="41"/>
      <c r="D98" s="42"/>
      <c r="E98" s="42"/>
      <c r="F98" s="33"/>
      <c r="G98" s="33"/>
      <c r="H98" s="33"/>
      <c r="I98" s="33"/>
      <c r="J98" s="30"/>
      <c r="K98" s="30"/>
      <c r="L98" s="35"/>
      <c r="M98" s="32"/>
      <c r="N98" s="104"/>
      <c r="O98" s="77"/>
      <c r="P98" s="77"/>
      <c r="Q98" s="77"/>
    </row>
    <row r="99" spans="1:17" s="75" customFormat="1" ht="21" customHeight="1" x14ac:dyDescent="0.2">
      <c r="A99" s="62"/>
      <c r="B99" s="45"/>
      <c r="C99" s="41"/>
      <c r="D99" s="42"/>
      <c r="E99" s="42"/>
      <c r="F99" s="33"/>
      <c r="G99" s="33"/>
      <c r="H99" s="33"/>
      <c r="I99" s="33"/>
      <c r="J99" s="30"/>
      <c r="K99" s="30"/>
      <c r="L99" s="35"/>
      <c r="M99" s="32"/>
      <c r="N99" s="104"/>
      <c r="O99" s="77"/>
      <c r="P99" s="77"/>
      <c r="Q99" s="77"/>
    </row>
    <row r="100" spans="1:17" s="75" customFormat="1" ht="21" customHeight="1" x14ac:dyDescent="0.2">
      <c r="A100" s="62"/>
      <c r="B100" s="41"/>
      <c r="C100" s="41"/>
      <c r="D100" s="41"/>
      <c r="E100" s="41"/>
      <c r="F100" s="33"/>
      <c r="G100" s="33"/>
      <c r="H100" s="33"/>
      <c r="I100" s="33"/>
      <c r="J100" s="30"/>
      <c r="K100" s="30"/>
      <c r="L100" s="43"/>
      <c r="M100" s="32"/>
      <c r="N100" s="37"/>
      <c r="O100" s="77"/>
      <c r="P100" s="77"/>
      <c r="Q100" s="77"/>
    </row>
    <row r="101" spans="1:17" s="75" customFormat="1" ht="21" customHeight="1" x14ac:dyDescent="0.2">
      <c r="A101" s="62"/>
      <c r="B101" s="41"/>
      <c r="C101" s="41"/>
      <c r="D101" s="41"/>
      <c r="E101" s="41"/>
      <c r="F101" s="33"/>
      <c r="G101" s="33"/>
      <c r="H101" s="33"/>
      <c r="I101" s="33"/>
      <c r="J101" s="30"/>
      <c r="K101" s="30"/>
      <c r="L101" s="43"/>
      <c r="M101" s="32"/>
      <c r="N101" s="37"/>
      <c r="O101" s="77"/>
      <c r="P101" s="77"/>
      <c r="Q101" s="77"/>
    </row>
    <row r="102" spans="1:17" s="75" customFormat="1" ht="21" customHeight="1" x14ac:dyDescent="0.2">
      <c r="A102" s="63"/>
      <c r="B102" s="41"/>
      <c r="C102" s="41"/>
      <c r="D102" s="41"/>
      <c r="E102" s="41"/>
      <c r="F102" s="33"/>
      <c r="G102" s="33"/>
      <c r="H102" s="33"/>
      <c r="I102" s="33"/>
      <c r="J102" s="30"/>
      <c r="K102" s="30"/>
      <c r="L102" s="43"/>
      <c r="M102" s="32"/>
      <c r="N102" s="37"/>
      <c r="O102" s="77"/>
      <c r="P102" s="77"/>
      <c r="Q102" s="77"/>
    </row>
    <row r="103" spans="1:17" s="75" customFormat="1" ht="21" customHeight="1" x14ac:dyDescent="0.2">
      <c r="A103" s="62"/>
      <c r="B103" s="41"/>
      <c r="C103" s="41"/>
      <c r="D103" s="41"/>
      <c r="E103" s="41"/>
      <c r="F103" s="33"/>
      <c r="G103" s="33"/>
      <c r="H103" s="33"/>
      <c r="I103" s="44"/>
      <c r="J103" s="30"/>
      <c r="K103" s="30"/>
      <c r="L103" s="43"/>
      <c r="M103" s="32"/>
      <c r="N103" s="41"/>
      <c r="O103" s="77"/>
      <c r="P103" s="77"/>
      <c r="Q103" s="77"/>
    </row>
    <row r="104" spans="1:17" s="75" customFormat="1" ht="21" customHeight="1" x14ac:dyDescent="0.2">
      <c r="A104" s="62"/>
      <c r="B104" s="41"/>
      <c r="C104" s="41"/>
      <c r="D104" s="41"/>
      <c r="E104" s="41"/>
      <c r="F104" s="33"/>
      <c r="G104" s="33"/>
      <c r="H104" s="33"/>
      <c r="I104" s="33"/>
      <c r="J104" s="30"/>
      <c r="K104" s="30"/>
      <c r="L104" s="43"/>
      <c r="M104" s="32"/>
      <c r="N104" s="41"/>
      <c r="O104" s="77"/>
      <c r="P104" s="77"/>
      <c r="Q104" s="77"/>
    </row>
    <row r="105" spans="1:17" s="75" customFormat="1" ht="21" customHeight="1" x14ac:dyDescent="0.2">
      <c r="A105" s="62"/>
      <c r="B105" s="41"/>
      <c r="C105" s="41"/>
      <c r="D105" s="42"/>
      <c r="E105" s="42"/>
      <c r="F105" s="33"/>
      <c r="G105" s="33"/>
      <c r="H105" s="33"/>
      <c r="I105" s="33"/>
      <c r="J105" s="30"/>
      <c r="K105" s="30"/>
      <c r="L105" s="43"/>
      <c r="M105" s="32"/>
      <c r="N105" s="41"/>
      <c r="O105" s="77"/>
      <c r="P105" s="77"/>
      <c r="Q105" s="77"/>
    </row>
    <row r="106" spans="1:17" s="75" customFormat="1" ht="21" customHeight="1" x14ac:dyDescent="0.2">
      <c r="A106" s="62"/>
      <c r="B106" s="41"/>
      <c r="C106" s="41"/>
      <c r="D106" s="41"/>
      <c r="E106" s="41"/>
      <c r="F106" s="33"/>
      <c r="G106" s="33"/>
      <c r="H106" s="33"/>
      <c r="I106" s="33"/>
      <c r="J106" s="30"/>
      <c r="K106" s="30"/>
      <c r="L106" s="43"/>
      <c r="M106" s="32"/>
      <c r="N106" s="41"/>
      <c r="O106" s="77"/>
      <c r="P106" s="77"/>
      <c r="Q106" s="77"/>
    </row>
    <row r="107" spans="1:17" s="75" customFormat="1" ht="21" customHeight="1" x14ac:dyDescent="0.2">
      <c r="A107" s="105"/>
      <c r="B107" s="33"/>
      <c r="C107" s="33"/>
      <c r="D107" s="33"/>
      <c r="E107" s="33"/>
      <c r="F107" s="33"/>
      <c r="G107" s="33"/>
      <c r="H107" s="33"/>
      <c r="I107" s="33"/>
      <c r="J107" s="30"/>
      <c r="K107" s="30"/>
      <c r="L107" s="35"/>
      <c r="M107" s="32"/>
      <c r="N107" s="41"/>
      <c r="O107" s="77"/>
      <c r="P107" s="77"/>
      <c r="Q107" s="77"/>
    </row>
    <row r="108" spans="1:17" s="75" customFormat="1" ht="21" customHeight="1" x14ac:dyDescent="0.2">
      <c r="A108" s="105"/>
      <c r="B108" s="33"/>
      <c r="C108" s="33"/>
      <c r="D108" s="33"/>
      <c r="E108" s="33"/>
      <c r="F108" s="33"/>
      <c r="G108" s="33"/>
      <c r="H108" s="33"/>
      <c r="I108" s="33"/>
      <c r="J108" s="30"/>
      <c r="K108" s="30"/>
      <c r="L108" s="35"/>
      <c r="M108" s="32"/>
      <c r="N108" s="41"/>
      <c r="O108" s="77"/>
      <c r="P108" s="77"/>
      <c r="Q108" s="77"/>
    </row>
    <row r="109" spans="1:17" s="75" customFormat="1" ht="21" customHeight="1" x14ac:dyDescent="0.2">
      <c r="A109" s="105"/>
      <c r="B109" s="33"/>
      <c r="C109" s="33"/>
      <c r="D109" s="33"/>
      <c r="E109" s="33"/>
      <c r="F109" s="33"/>
      <c r="G109" s="33"/>
      <c r="H109" s="33"/>
      <c r="I109" s="33"/>
      <c r="J109" s="30"/>
      <c r="K109" s="30"/>
      <c r="L109" s="35"/>
      <c r="M109" s="32"/>
      <c r="N109" s="41"/>
      <c r="O109" s="77"/>
      <c r="P109" s="77"/>
      <c r="Q109" s="77"/>
    </row>
    <row r="110" spans="1:17" s="75" customFormat="1" ht="21" customHeight="1" x14ac:dyDescent="0.2">
      <c r="A110" s="105"/>
      <c r="B110" s="33"/>
      <c r="C110" s="33"/>
      <c r="D110" s="33"/>
      <c r="E110" s="33"/>
      <c r="F110" s="33"/>
      <c r="G110" s="33"/>
      <c r="H110" s="33"/>
      <c r="I110" s="33"/>
      <c r="J110" s="30"/>
      <c r="K110" s="30"/>
      <c r="L110" s="43"/>
      <c r="M110" s="32"/>
      <c r="N110" s="41"/>
      <c r="O110" s="77"/>
      <c r="P110" s="77"/>
      <c r="Q110" s="77"/>
    </row>
    <row r="111" spans="1:17" s="75" customFormat="1" ht="21" customHeight="1" x14ac:dyDescent="0.2">
      <c r="A111" s="105"/>
      <c r="B111" s="33"/>
      <c r="C111" s="33"/>
      <c r="D111" s="33"/>
      <c r="E111" s="33"/>
      <c r="F111" s="33"/>
      <c r="G111" s="33"/>
      <c r="H111" s="33"/>
      <c r="I111" s="33"/>
      <c r="J111" s="30"/>
      <c r="K111" s="30"/>
      <c r="L111" s="35"/>
      <c r="M111" s="32"/>
      <c r="N111" s="41"/>
      <c r="O111" s="77"/>
      <c r="P111" s="77"/>
      <c r="Q111" s="77"/>
    </row>
    <row r="112" spans="1:17" s="75" customFormat="1" ht="21" customHeight="1" x14ac:dyDescent="0.2">
      <c r="A112" s="105"/>
      <c r="B112" s="33"/>
      <c r="C112" s="33"/>
      <c r="D112" s="33"/>
      <c r="E112" s="33"/>
      <c r="F112" s="33"/>
      <c r="G112" s="33"/>
      <c r="H112" s="33"/>
      <c r="I112" s="33"/>
      <c r="J112" s="30"/>
      <c r="K112" s="30"/>
      <c r="L112" s="35"/>
      <c r="M112" s="32"/>
      <c r="N112" s="41"/>
      <c r="O112" s="77"/>
      <c r="P112" s="77"/>
      <c r="Q112" s="77"/>
    </row>
    <row r="113" spans="1:17" s="75" customFormat="1" ht="21" customHeight="1" x14ac:dyDescent="0.2">
      <c r="A113" s="105"/>
      <c r="B113" s="33"/>
      <c r="C113" s="33"/>
      <c r="D113" s="33"/>
      <c r="E113" s="33"/>
      <c r="F113" s="33"/>
      <c r="G113" s="33"/>
      <c r="H113" s="33"/>
      <c r="I113" s="33"/>
      <c r="J113" s="30"/>
      <c r="K113" s="30"/>
      <c r="L113" s="43"/>
      <c r="M113" s="32"/>
      <c r="N113" s="41"/>
      <c r="O113" s="77"/>
      <c r="P113" s="77"/>
      <c r="Q113" s="77"/>
    </row>
    <row r="114" spans="1:17" s="75" customFormat="1" ht="21" customHeight="1" x14ac:dyDescent="0.2">
      <c r="A114" s="105"/>
      <c r="B114" s="33"/>
      <c r="C114" s="33"/>
      <c r="D114" s="33"/>
      <c r="E114" s="33"/>
      <c r="F114" s="33"/>
      <c r="G114" s="33"/>
      <c r="H114" s="33"/>
      <c r="I114" s="33"/>
      <c r="J114" s="30"/>
      <c r="K114" s="30"/>
      <c r="L114" s="35"/>
      <c r="M114" s="30"/>
      <c r="N114" s="104"/>
      <c r="O114" s="77"/>
      <c r="P114" s="77"/>
      <c r="Q114" s="77"/>
    </row>
    <row r="115" spans="1:17" s="75" customFormat="1" ht="21" customHeight="1" x14ac:dyDescent="0.2">
      <c r="A115" s="105"/>
      <c r="B115" s="33"/>
      <c r="C115" s="34"/>
      <c r="D115" s="34"/>
      <c r="E115" s="34"/>
      <c r="F115" s="34"/>
      <c r="G115" s="34"/>
      <c r="H115" s="34"/>
      <c r="I115" s="34"/>
      <c r="J115" s="30"/>
      <c r="K115" s="30"/>
      <c r="L115" s="35"/>
      <c r="M115" s="30"/>
      <c r="N115" s="104"/>
      <c r="O115" s="77"/>
      <c r="P115" s="77"/>
      <c r="Q115" s="77"/>
    </row>
    <row r="116" spans="1:17" s="75" customFormat="1" ht="21" customHeight="1" x14ac:dyDescent="0.2">
      <c r="A116" s="105"/>
      <c r="B116" s="33"/>
      <c r="C116" s="34"/>
      <c r="D116" s="34"/>
      <c r="E116" s="34"/>
      <c r="F116" s="34"/>
      <c r="G116" s="34"/>
      <c r="H116" s="34"/>
      <c r="I116" s="34"/>
      <c r="J116" s="30"/>
      <c r="K116" s="30"/>
      <c r="L116" s="43"/>
      <c r="M116" s="32"/>
      <c r="N116" s="37"/>
      <c r="O116" s="77"/>
      <c r="P116" s="77"/>
      <c r="Q116" s="77"/>
    </row>
    <row r="117" spans="1:17" s="75" customFormat="1" ht="21" customHeight="1" x14ac:dyDescent="0.2">
      <c r="A117" s="105"/>
      <c r="B117" s="33"/>
      <c r="C117" s="33"/>
      <c r="D117" s="33"/>
      <c r="E117" s="33"/>
      <c r="F117" s="33"/>
      <c r="G117" s="33"/>
      <c r="H117" s="33"/>
      <c r="I117" s="33"/>
      <c r="J117" s="30"/>
      <c r="K117" s="30"/>
      <c r="L117" s="43"/>
      <c r="M117" s="32"/>
      <c r="N117" s="37"/>
      <c r="O117" s="77"/>
      <c r="P117" s="77"/>
      <c r="Q117" s="77"/>
    </row>
    <row r="118" spans="1:17" s="75" customFormat="1" ht="21" customHeight="1" x14ac:dyDescent="0.2">
      <c r="A118" s="105"/>
      <c r="B118" s="33"/>
      <c r="C118" s="33"/>
      <c r="D118" s="33"/>
      <c r="E118" s="33"/>
      <c r="F118" s="33"/>
      <c r="G118" s="33"/>
      <c r="H118" s="33"/>
      <c r="I118" s="33"/>
      <c r="J118" s="30"/>
      <c r="K118" s="30"/>
      <c r="L118" s="43"/>
      <c r="M118" s="32"/>
      <c r="N118" s="37"/>
      <c r="O118" s="77"/>
      <c r="P118" s="77"/>
      <c r="Q118" s="77"/>
    </row>
    <row r="119" spans="1:17" s="75" customFormat="1" ht="21" customHeight="1" x14ac:dyDescent="0.2">
      <c r="A119" s="105"/>
      <c r="B119" s="33"/>
      <c r="C119" s="34"/>
      <c r="D119" s="34"/>
      <c r="E119" s="34"/>
      <c r="F119" s="34"/>
      <c r="G119" s="34"/>
      <c r="H119" s="34"/>
      <c r="I119" s="34"/>
      <c r="J119" s="30"/>
      <c r="K119" s="30"/>
      <c r="L119" s="43"/>
      <c r="M119" s="30"/>
      <c r="N119" s="45"/>
      <c r="O119" s="77"/>
      <c r="P119" s="77"/>
      <c r="Q119" s="77"/>
    </row>
    <row r="120" spans="1:17" s="75" customFormat="1" ht="21" customHeight="1" x14ac:dyDescent="0.2">
      <c r="A120" s="105"/>
      <c r="B120" s="33"/>
      <c r="C120" s="33"/>
      <c r="D120" s="33"/>
      <c r="E120" s="33"/>
      <c r="F120" s="33"/>
      <c r="G120" s="33"/>
      <c r="H120" s="33"/>
      <c r="I120" s="33"/>
      <c r="J120" s="30"/>
      <c r="K120" s="30"/>
      <c r="L120" s="43"/>
      <c r="M120" s="30"/>
      <c r="N120" s="45"/>
      <c r="O120" s="77"/>
      <c r="P120" s="77"/>
      <c r="Q120" s="77"/>
    </row>
    <row r="121" spans="1:17" s="75" customFormat="1" ht="21" customHeight="1" x14ac:dyDescent="0.2">
      <c r="A121" s="105"/>
      <c r="B121" s="33"/>
      <c r="C121" s="33"/>
      <c r="D121" s="33"/>
      <c r="E121" s="33"/>
      <c r="F121" s="33"/>
      <c r="G121" s="33"/>
      <c r="H121" s="33"/>
      <c r="I121" s="33"/>
      <c r="J121" s="30"/>
      <c r="K121" s="30"/>
      <c r="L121" s="43"/>
      <c r="M121" s="30"/>
      <c r="N121" s="45"/>
      <c r="O121" s="77"/>
      <c r="P121" s="77"/>
      <c r="Q121" s="77"/>
    </row>
    <row r="122" spans="1:17" s="75" customFormat="1" ht="21" customHeight="1" x14ac:dyDescent="0.2">
      <c r="A122" s="105"/>
      <c r="B122" s="33"/>
      <c r="C122" s="33"/>
      <c r="D122" s="33"/>
      <c r="E122" s="33"/>
      <c r="F122" s="33"/>
      <c r="G122" s="33"/>
      <c r="H122" s="33"/>
      <c r="I122" s="33"/>
      <c r="J122" s="30"/>
      <c r="K122" s="30"/>
      <c r="L122" s="43"/>
      <c r="M122" s="30"/>
      <c r="N122" s="45"/>
      <c r="O122" s="77"/>
      <c r="P122" s="77"/>
      <c r="Q122" s="77"/>
    </row>
    <row r="123" spans="1:17" s="75" customFormat="1" ht="21" customHeight="1" x14ac:dyDescent="0.2">
      <c r="A123" s="105"/>
      <c r="B123" s="33"/>
      <c r="C123" s="33"/>
      <c r="D123" s="33"/>
      <c r="E123" s="33"/>
      <c r="F123" s="33"/>
      <c r="G123" s="33"/>
      <c r="H123" s="33"/>
      <c r="I123" s="33"/>
      <c r="J123" s="30"/>
      <c r="K123" s="30"/>
      <c r="L123" s="43"/>
      <c r="M123" s="30"/>
      <c r="N123" s="45"/>
      <c r="O123" s="77"/>
      <c r="P123" s="77"/>
      <c r="Q123" s="77"/>
    </row>
    <row r="124" spans="1:17" s="75" customFormat="1" ht="21" customHeight="1" x14ac:dyDescent="0.2">
      <c r="A124" s="105"/>
      <c r="B124" s="33"/>
      <c r="C124" s="33"/>
      <c r="D124" s="33"/>
      <c r="E124" s="33"/>
      <c r="F124" s="33"/>
      <c r="G124" s="33"/>
      <c r="H124" s="33"/>
      <c r="I124" s="33"/>
      <c r="J124" s="30"/>
      <c r="K124" s="30"/>
      <c r="L124" s="33"/>
      <c r="M124" s="32"/>
      <c r="N124" s="50"/>
      <c r="O124" s="77"/>
      <c r="P124" s="77"/>
      <c r="Q124" s="77"/>
    </row>
    <row r="125" spans="1:17" s="75" customFormat="1" ht="21" customHeight="1" x14ac:dyDescent="0.2">
      <c r="A125" s="105"/>
      <c r="B125" s="33"/>
      <c r="C125" s="33"/>
      <c r="D125" s="33"/>
      <c r="E125" s="33"/>
      <c r="F125" s="33"/>
      <c r="G125" s="33"/>
      <c r="H125" s="33"/>
      <c r="I125" s="33"/>
      <c r="J125" s="30"/>
      <c r="K125" s="30"/>
      <c r="L125" s="33"/>
      <c r="M125" s="30"/>
      <c r="N125" s="36"/>
      <c r="O125" s="77"/>
      <c r="P125" s="77"/>
      <c r="Q125" s="77"/>
    </row>
    <row r="126" spans="1:17" s="75" customFormat="1" ht="21" customHeight="1" x14ac:dyDescent="0.2">
      <c r="A126" s="105"/>
      <c r="B126" s="33"/>
      <c r="C126" s="33"/>
      <c r="D126" s="33"/>
      <c r="E126" s="33"/>
      <c r="F126" s="33"/>
      <c r="G126" s="33"/>
      <c r="H126" s="33"/>
      <c r="I126" s="33"/>
      <c r="J126" s="30"/>
      <c r="K126" s="30"/>
      <c r="L126" s="33"/>
      <c r="M126" s="30"/>
      <c r="N126" s="36"/>
      <c r="O126" s="77"/>
      <c r="P126" s="77"/>
      <c r="Q126" s="77"/>
    </row>
    <row r="127" spans="1:17" s="75" customFormat="1" ht="21" customHeight="1" x14ac:dyDescent="0.2">
      <c r="A127" s="105"/>
      <c r="B127" s="33"/>
      <c r="C127" s="33"/>
      <c r="D127" s="33"/>
      <c r="E127" s="33"/>
      <c r="F127" s="33"/>
      <c r="G127" s="33"/>
      <c r="H127" s="33"/>
      <c r="I127" s="33"/>
      <c r="J127" s="30"/>
      <c r="K127" s="30"/>
      <c r="L127" s="46"/>
      <c r="M127" s="32"/>
      <c r="N127" s="36"/>
      <c r="O127" s="77"/>
      <c r="P127" s="77"/>
      <c r="Q127" s="77"/>
    </row>
    <row r="128" spans="1:17" s="75" customFormat="1" ht="21" customHeight="1" x14ac:dyDescent="0.2">
      <c r="A128" s="105"/>
      <c r="B128" s="33"/>
      <c r="C128" s="33"/>
      <c r="D128" s="33"/>
      <c r="E128" s="33"/>
      <c r="F128" s="33"/>
      <c r="G128" s="33"/>
      <c r="H128" s="33"/>
      <c r="I128" s="33"/>
      <c r="J128" s="30"/>
      <c r="K128" s="30"/>
      <c r="L128" s="46"/>
      <c r="M128" s="32"/>
      <c r="N128" s="106"/>
      <c r="O128" s="77"/>
      <c r="P128" s="77"/>
      <c r="Q128" s="77"/>
    </row>
    <row r="129" spans="1:17" s="75" customFormat="1" ht="21" customHeight="1" x14ac:dyDescent="0.2">
      <c r="A129" s="105"/>
      <c r="B129" s="33"/>
      <c r="C129" s="33"/>
      <c r="D129" s="33"/>
      <c r="E129" s="33"/>
      <c r="F129" s="33"/>
      <c r="G129" s="33"/>
      <c r="H129" s="33"/>
      <c r="I129" s="33"/>
      <c r="J129" s="30"/>
      <c r="K129" s="30"/>
      <c r="L129" s="46"/>
      <c r="M129" s="32"/>
      <c r="N129" s="31"/>
      <c r="O129" s="77"/>
      <c r="P129" s="77"/>
      <c r="Q129" s="77"/>
    </row>
    <row r="130" spans="1:17" s="75" customFormat="1" ht="21" customHeight="1" x14ac:dyDescent="0.2">
      <c r="A130" s="105"/>
      <c r="B130" s="33"/>
      <c r="C130" s="33"/>
      <c r="D130" s="33"/>
      <c r="E130" s="33"/>
      <c r="F130" s="33"/>
      <c r="G130" s="33"/>
      <c r="H130" s="33"/>
      <c r="I130" s="33"/>
      <c r="J130" s="30"/>
      <c r="K130" s="30"/>
      <c r="L130" s="46"/>
      <c r="M130" s="32"/>
      <c r="N130" s="31"/>
      <c r="O130" s="77"/>
      <c r="P130" s="77"/>
      <c r="Q130" s="77"/>
    </row>
    <row r="131" spans="1:17" s="75" customFormat="1" ht="21" customHeight="1" x14ac:dyDescent="0.2">
      <c r="A131" s="105"/>
      <c r="B131" s="33"/>
      <c r="C131" s="33"/>
      <c r="D131" s="33"/>
      <c r="E131" s="33"/>
      <c r="F131" s="33"/>
      <c r="G131" s="33"/>
      <c r="H131" s="33"/>
      <c r="I131" s="33"/>
      <c r="J131" s="30"/>
      <c r="K131" s="30"/>
      <c r="L131" s="46"/>
      <c r="M131" s="32"/>
      <c r="N131" s="31"/>
      <c r="O131" s="77"/>
      <c r="P131" s="77"/>
      <c r="Q131" s="77"/>
    </row>
    <row r="132" spans="1:17" s="75" customFormat="1" ht="21" customHeight="1" x14ac:dyDescent="0.2">
      <c r="A132" s="105"/>
      <c r="B132" s="33"/>
      <c r="C132" s="33"/>
      <c r="D132" s="33"/>
      <c r="E132" s="33"/>
      <c r="F132" s="33"/>
      <c r="G132" s="33"/>
      <c r="H132" s="33"/>
      <c r="I132" s="33"/>
      <c r="J132" s="30"/>
      <c r="K132" s="30"/>
      <c r="L132" s="46"/>
      <c r="M132" s="32"/>
      <c r="N132" s="31"/>
      <c r="O132" s="77"/>
      <c r="P132" s="77"/>
      <c r="Q132" s="77"/>
    </row>
    <row r="133" spans="1:17" s="75" customFormat="1" ht="21" customHeight="1" x14ac:dyDescent="0.2">
      <c r="A133" s="105"/>
      <c r="B133" s="33"/>
      <c r="C133" s="33"/>
      <c r="D133" s="33"/>
      <c r="E133" s="33"/>
      <c r="F133" s="33"/>
      <c r="G133" s="33"/>
      <c r="H133" s="33"/>
      <c r="I133" s="33"/>
      <c r="J133" s="30"/>
      <c r="K133" s="30"/>
      <c r="L133" s="46"/>
      <c r="M133" s="32"/>
      <c r="N133" s="107"/>
      <c r="O133" s="77"/>
      <c r="P133" s="77"/>
      <c r="Q133" s="77"/>
    </row>
    <row r="134" spans="1:17" s="75" customFormat="1" ht="21" customHeight="1" x14ac:dyDescent="0.2">
      <c r="A134" s="105"/>
      <c r="B134" s="33"/>
      <c r="C134" s="33"/>
      <c r="D134" s="33"/>
      <c r="E134" s="33"/>
      <c r="F134" s="33"/>
      <c r="G134" s="33"/>
      <c r="H134" s="33"/>
      <c r="I134" s="33"/>
      <c r="J134" s="30"/>
      <c r="K134" s="30"/>
      <c r="L134" s="46"/>
      <c r="M134" s="32"/>
      <c r="N134" s="31"/>
      <c r="O134" s="77"/>
      <c r="P134" s="77"/>
      <c r="Q134" s="77"/>
    </row>
    <row r="135" spans="1:17" s="75" customFormat="1" ht="21" customHeight="1" x14ac:dyDescent="0.2">
      <c r="A135" s="105"/>
      <c r="B135" s="33"/>
      <c r="C135" s="33"/>
      <c r="D135" s="33"/>
      <c r="E135" s="33"/>
      <c r="F135" s="33"/>
      <c r="G135" s="33"/>
      <c r="H135" s="33"/>
      <c r="I135" s="33"/>
      <c r="J135" s="30"/>
      <c r="K135" s="30"/>
      <c r="L135" s="33"/>
      <c r="M135" s="32"/>
      <c r="N135" s="31"/>
      <c r="O135" s="77"/>
      <c r="P135" s="77"/>
      <c r="Q135" s="77"/>
    </row>
    <row r="136" spans="1:17" s="75" customFormat="1" ht="21" customHeight="1" x14ac:dyDescent="0.2">
      <c r="A136" s="105"/>
      <c r="B136" s="33"/>
      <c r="C136" s="33"/>
      <c r="D136" s="33"/>
      <c r="E136" s="33"/>
      <c r="F136" s="33"/>
      <c r="G136" s="33"/>
      <c r="H136" s="33"/>
      <c r="I136" s="33"/>
      <c r="J136" s="30"/>
      <c r="K136" s="30"/>
      <c r="L136" s="47"/>
      <c r="M136" s="32"/>
      <c r="N136" s="31"/>
      <c r="O136" s="77"/>
      <c r="P136" s="77"/>
      <c r="Q136" s="77"/>
    </row>
    <row r="137" spans="1:17" s="75" customFormat="1" ht="21" customHeight="1" x14ac:dyDescent="0.2">
      <c r="A137" s="105"/>
      <c r="B137" s="33"/>
      <c r="C137" s="33"/>
      <c r="D137" s="33"/>
      <c r="E137" s="33"/>
      <c r="F137" s="33"/>
      <c r="G137" s="33"/>
      <c r="H137" s="33"/>
      <c r="I137" s="33"/>
      <c r="J137" s="30"/>
      <c r="K137" s="30"/>
      <c r="L137" s="48"/>
      <c r="M137" s="32"/>
      <c r="N137" s="31"/>
      <c r="O137" s="77"/>
      <c r="P137" s="77"/>
      <c r="Q137" s="77"/>
    </row>
    <row r="138" spans="1:17" s="75" customFormat="1" ht="21" customHeight="1" x14ac:dyDescent="0.2">
      <c r="A138" s="105"/>
      <c r="B138" s="33"/>
      <c r="C138" s="33"/>
      <c r="D138" s="33"/>
      <c r="E138" s="33"/>
      <c r="F138" s="33"/>
      <c r="G138" s="33"/>
      <c r="H138" s="33"/>
      <c r="I138" s="33"/>
      <c r="J138" s="30"/>
      <c r="K138" s="30"/>
      <c r="L138" s="32"/>
      <c r="M138" s="32"/>
      <c r="N138" s="31"/>
      <c r="O138" s="77"/>
      <c r="P138" s="77"/>
      <c r="Q138" s="77"/>
    </row>
    <row r="139" spans="1:17" s="75" customFormat="1" ht="21" customHeight="1" x14ac:dyDescent="0.2">
      <c r="A139" s="105"/>
      <c r="B139" s="33"/>
      <c r="C139" s="33"/>
      <c r="D139" s="33"/>
      <c r="E139" s="33"/>
      <c r="F139" s="33"/>
      <c r="G139" s="33"/>
      <c r="H139" s="33"/>
      <c r="I139" s="33"/>
      <c r="J139" s="30"/>
      <c r="K139" s="30"/>
      <c r="L139" s="33"/>
      <c r="M139" s="32"/>
      <c r="N139" s="31"/>
      <c r="O139" s="77"/>
      <c r="P139" s="77"/>
      <c r="Q139" s="77"/>
    </row>
    <row r="140" spans="1:17" s="75" customFormat="1" ht="21" customHeight="1" x14ac:dyDescent="0.2">
      <c r="A140" s="105"/>
      <c r="B140" s="33"/>
      <c r="C140" s="33"/>
      <c r="D140" s="33"/>
      <c r="E140" s="33"/>
      <c r="F140" s="33"/>
      <c r="G140" s="33"/>
      <c r="H140" s="33"/>
      <c r="I140" s="33"/>
      <c r="J140" s="30"/>
      <c r="K140" s="30"/>
      <c r="L140" s="33"/>
      <c r="M140" s="32"/>
      <c r="N140" s="31"/>
      <c r="O140" s="77"/>
      <c r="P140" s="77"/>
      <c r="Q140" s="77"/>
    </row>
    <row r="141" spans="1:17" s="75" customFormat="1" ht="21" customHeight="1" x14ac:dyDescent="0.2">
      <c r="A141" s="105"/>
      <c r="B141" s="33"/>
      <c r="C141" s="33"/>
      <c r="D141" s="33"/>
      <c r="E141" s="33"/>
      <c r="F141" s="33"/>
      <c r="G141" s="33"/>
      <c r="H141" s="33"/>
      <c r="I141" s="33"/>
      <c r="J141" s="30"/>
      <c r="K141" s="30"/>
      <c r="L141" s="33"/>
      <c r="M141" s="32"/>
      <c r="N141" s="31"/>
      <c r="O141" s="77"/>
      <c r="P141" s="77"/>
      <c r="Q141" s="77"/>
    </row>
    <row r="142" spans="1:17" s="75" customFormat="1" ht="21" customHeight="1" x14ac:dyDescent="0.2">
      <c r="A142" s="105"/>
      <c r="B142" s="33"/>
      <c r="C142" s="33"/>
      <c r="D142" s="33"/>
      <c r="E142" s="33"/>
      <c r="F142" s="33"/>
      <c r="G142" s="33"/>
      <c r="H142" s="33"/>
      <c r="I142" s="33"/>
      <c r="J142" s="30"/>
      <c r="K142" s="30"/>
      <c r="L142" s="33"/>
      <c r="M142" s="32"/>
      <c r="N142" s="31"/>
      <c r="O142" s="77"/>
      <c r="P142" s="77"/>
      <c r="Q142" s="77"/>
    </row>
    <row r="143" spans="1:17" s="75" customFormat="1" ht="21" customHeight="1" x14ac:dyDescent="0.2">
      <c r="A143" s="105"/>
      <c r="B143" s="33"/>
      <c r="C143" s="33"/>
      <c r="D143" s="33"/>
      <c r="E143" s="33"/>
      <c r="F143" s="33"/>
      <c r="G143" s="33"/>
      <c r="H143" s="33"/>
      <c r="I143" s="33"/>
      <c r="J143" s="30"/>
      <c r="K143" s="30"/>
      <c r="L143" s="33"/>
      <c r="M143" s="32"/>
      <c r="N143" s="31"/>
      <c r="O143" s="77"/>
      <c r="P143" s="77"/>
      <c r="Q143" s="77"/>
    </row>
    <row r="144" spans="1:17" s="75" customFormat="1" ht="21" customHeight="1" x14ac:dyDescent="0.2">
      <c r="A144" s="105"/>
      <c r="B144" s="33"/>
      <c r="C144" s="33"/>
      <c r="D144" s="33"/>
      <c r="E144" s="33"/>
      <c r="F144" s="33"/>
      <c r="G144" s="33"/>
      <c r="H144" s="33"/>
      <c r="I144" s="33"/>
      <c r="J144" s="30"/>
      <c r="K144" s="30"/>
      <c r="L144" s="33"/>
      <c r="M144" s="32"/>
      <c r="N144" s="31"/>
      <c r="O144" s="77"/>
      <c r="P144" s="77"/>
      <c r="Q144" s="77"/>
    </row>
    <row r="145" spans="1:17" s="75" customFormat="1" ht="21" customHeight="1" x14ac:dyDescent="0.2">
      <c r="A145" s="105"/>
      <c r="B145" s="33"/>
      <c r="C145" s="33"/>
      <c r="D145" s="33"/>
      <c r="E145" s="33"/>
      <c r="F145" s="33"/>
      <c r="G145" s="33"/>
      <c r="H145" s="33"/>
      <c r="I145" s="33"/>
      <c r="J145" s="30"/>
      <c r="K145" s="30"/>
      <c r="L145" s="33"/>
      <c r="M145" s="32"/>
      <c r="N145" s="108"/>
      <c r="O145" s="77"/>
      <c r="P145" s="77"/>
      <c r="Q145" s="77"/>
    </row>
    <row r="146" spans="1:17" s="75" customFormat="1" ht="21" customHeight="1" x14ac:dyDescent="0.2">
      <c r="A146" s="105"/>
      <c r="B146" s="33"/>
      <c r="C146" s="33"/>
      <c r="D146" s="33"/>
      <c r="E146" s="33"/>
      <c r="F146" s="33"/>
      <c r="G146" s="33"/>
      <c r="H146" s="33"/>
      <c r="I146" s="33"/>
      <c r="J146" s="30"/>
      <c r="K146" s="30"/>
      <c r="L146" s="33"/>
      <c r="M146" s="32"/>
      <c r="N146" s="42"/>
      <c r="O146" s="77"/>
      <c r="P146" s="77"/>
      <c r="Q146" s="77"/>
    </row>
    <row r="147" spans="1:17" s="75" customFormat="1" ht="21" customHeight="1" x14ac:dyDescent="0.2">
      <c r="A147" s="105"/>
      <c r="B147" s="33"/>
      <c r="C147" s="33"/>
      <c r="D147" s="33"/>
      <c r="E147" s="33"/>
      <c r="F147" s="33"/>
      <c r="G147" s="33"/>
      <c r="H147" s="33"/>
      <c r="I147" s="33"/>
      <c r="J147" s="30"/>
      <c r="K147" s="30"/>
      <c r="L147" s="33"/>
      <c r="M147" s="32"/>
      <c r="N147" s="108"/>
      <c r="O147" s="77"/>
      <c r="P147" s="77"/>
      <c r="Q147" s="77"/>
    </row>
    <row r="148" spans="1:17" s="75" customFormat="1" ht="21" customHeight="1" x14ac:dyDescent="0.2">
      <c r="A148" s="105"/>
      <c r="B148" s="33"/>
      <c r="C148" s="33"/>
      <c r="D148" s="33"/>
      <c r="E148" s="33"/>
      <c r="F148" s="33"/>
      <c r="G148" s="33"/>
      <c r="H148" s="33"/>
      <c r="I148" s="33"/>
      <c r="J148" s="30"/>
      <c r="K148" s="30"/>
      <c r="L148" s="33"/>
      <c r="M148" s="32"/>
      <c r="N148" s="108"/>
      <c r="O148" s="77"/>
      <c r="P148" s="77"/>
      <c r="Q148" s="77"/>
    </row>
    <row r="149" spans="1:17" s="75" customFormat="1" ht="21" customHeight="1" x14ac:dyDescent="0.2">
      <c r="A149" s="105"/>
      <c r="B149" s="33"/>
      <c r="C149" s="33"/>
      <c r="D149" s="33"/>
      <c r="E149" s="33"/>
      <c r="F149" s="33"/>
      <c r="G149" s="33"/>
      <c r="H149" s="33"/>
      <c r="I149" s="33"/>
      <c r="J149" s="30"/>
      <c r="K149" s="30"/>
      <c r="L149" s="33"/>
      <c r="M149" s="32"/>
      <c r="N149" s="108"/>
      <c r="O149" s="77"/>
      <c r="P149" s="77"/>
      <c r="Q149" s="77"/>
    </row>
    <row r="150" spans="1:17" s="75" customFormat="1" ht="21" customHeight="1" x14ac:dyDescent="0.2">
      <c r="A150" s="105"/>
      <c r="B150" s="33"/>
      <c r="C150" s="33"/>
      <c r="D150" s="33"/>
      <c r="E150" s="33"/>
      <c r="F150" s="33"/>
      <c r="G150" s="33"/>
      <c r="H150" s="33"/>
      <c r="I150" s="33"/>
      <c r="J150" s="30"/>
      <c r="K150" s="30"/>
      <c r="L150" s="33"/>
      <c r="M150" s="32"/>
      <c r="N150" s="108"/>
      <c r="O150" s="77"/>
      <c r="P150" s="77"/>
      <c r="Q150" s="77"/>
    </row>
    <row r="151" spans="1:17" s="75" customFormat="1" ht="21" customHeight="1" x14ac:dyDescent="0.2">
      <c r="A151" s="105"/>
      <c r="B151" s="33"/>
      <c r="C151" s="33"/>
      <c r="D151" s="33"/>
      <c r="E151" s="33"/>
      <c r="F151" s="33"/>
      <c r="G151" s="33"/>
      <c r="H151" s="33"/>
      <c r="I151" s="33"/>
      <c r="J151" s="30"/>
      <c r="K151" s="30"/>
      <c r="L151" s="33"/>
      <c r="M151" s="32"/>
      <c r="N151" s="108"/>
      <c r="O151" s="77"/>
      <c r="P151" s="77"/>
      <c r="Q151" s="77"/>
    </row>
    <row r="152" spans="1:17" s="75" customFormat="1" ht="21" customHeight="1" x14ac:dyDescent="0.2">
      <c r="A152" s="105"/>
      <c r="B152" s="33"/>
      <c r="C152" s="33"/>
      <c r="D152" s="33"/>
      <c r="E152" s="33"/>
      <c r="F152" s="33"/>
      <c r="G152" s="33"/>
      <c r="H152" s="33"/>
      <c r="I152" s="33"/>
      <c r="J152" s="30"/>
      <c r="K152" s="30"/>
      <c r="L152" s="49"/>
      <c r="M152" s="32"/>
      <c r="N152" s="50"/>
      <c r="O152" s="77"/>
      <c r="P152" s="77"/>
      <c r="Q152" s="77"/>
    </row>
    <row r="153" spans="1:17" s="75" customFormat="1" ht="21" customHeight="1" x14ac:dyDescent="0.2">
      <c r="A153" s="105"/>
      <c r="B153" s="33"/>
      <c r="C153" s="33"/>
      <c r="D153" s="33"/>
      <c r="E153" s="33"/>
      <c r="F153" s="33"/>
      <c r="G153" s="33"/>
      <c r="H153" s="33"/>
      <c r="I153" s="33"/>
      <c r="J153" s="30"/>
      <c r="K153" s="30"/>
      <c r="L153" s="49"/>
      <c r="M153" s="32"/>
      <c r="N153" s="50"/>
      <c r="O153" s="77"/>
      <c r="P153" s="77"/>
      <c r="Q153" s="77"/>
    </row>
    <row r="154" spans="1:17" s="75" customFormat="1" ht="21" customHeight="1" x14ac:dyDescent="0.2">
      <c r="A154" s="105"/>
      <c r="B154" s="33"/>
      <c r="C154" s="33"/>
      <c r="D154" s="33"/>
      <c r="E154" s="33"/>
      <c r="F154" s="33"/>
      <c r="G154" s="33"/>
      <c r="H154" s="33"/>
      <c r="I154" s="33"/>
      <c r="J154" s="30"/>
      <c r="K154" s="30"/>
      <c r="L154" s="49"/>
      <c r="M154" s="32"/>
      <c r="N154" s="50"/>
      <c r="O154" s="77"/>
      <c r="P154" s="77"/>
      <c r="Q154" s="77"/>
    </row>
    <row r="155" spans="1:17" s="75" customFormat="1" ht="21" customHeight="1" x14ac:dyDescent="0.2">
      <c r="A155" s="105"/>
      <c r="B155" s="109"/>
      <c r="C155" s="110"/>
      <c r="D155" s="110"/>
      <c r="E155" s="110"/>
      <c r="F155" s="111"/>
      <c r="G155" s="111"/>
      <c r="H155" s="112"/>
      <c r="I155" s="113"/>
      <c r="J155" s="30"/>
      <c r="K155" s="30"/>
      <c r="L155" s="33"/>
      <c r="M155" s="32"/>
      <c r="N155" s="31"/>
      <c r="O155" s="77"/>
      <c r="P155" s="77"/>
      <c r="Q155" s="77"/>
    </row>
    <row r="156" spans="1:17" s="75" customFormat="1" ht="21" customHeight="1" x14ac:dyDescent="0.2">
      <c r="A156" s="64"/>
      <c r="B156" s="36"/>
      <c r="C156" s="50"/>
      <c r="D156" s="33"/>
      <c r="E156" s="33"/>
      <c r="F156" s="33"/>
      <c r="G156" s="33"/>
      <c r="H156" s="50"/>
      <c r="I156" s="33"/>
      <c r="J156" s="30"/>
      <c r="K156" s="30"/>
      <c r="L156" s="33"/>
      <c r="M156" s="32"/>
      <c r="N156" s="31"/>
      <c r="O156" s="77"/>
      <c r="P156" s="77"/>
      <c r="Q156" s="77"/>
    </row>
    <row r="157" spans="1:17" s="75" customFormat="1" ht="21" customHeight="1" x14ac:dyDescent="0.2">
      <c r="A157" s="64"/>
      <c r="B157" s="36"/>
      <c r="C157" s="50"/>
      <c r="D157" s="33"/>
      <c r="E157" s="33"/>
      <c r="F157" s="33"/>
      <c r="G157" s="33"/>
      <c r="H157" s="50"/>
      <c r="I157" s="33"/>
      <c r="J157" s="30"/>
      <c r="K157" s="30"/>
      <c r="L157" s="32"/>
      <c r="M157" s="32"/>
      <c r="N157" s="37"/>
      <c r="O157" s="77"/>
      <c r="P157" s="77"/>
      <c r="Q157" s="77"/>
    </row>
    <row r="158" spans="1:17" s="75" customFormat="1" ht="21" customHeight="1" x14ac:dyDescent="0.2">
      <c r="A158" s="64"/>
      <c r="B158" s="36"/>
      <c r="C158" s="50"/>
      <c r="D158" s="33"/>
      <c r="E158" s="33"/>
      <c r="F158" s="33"/>
      <c r="G158" s="33"/>
      <c r="H158" s="50"/>
      <c r="I158" s="33"/>
      <c r="J158" s="30"/>
      <c r="K158" s="30"/>
      <c r="L158" s="32"/>
      <c r="M158" s="32"/>
      <c r="N158" s="50"/>
      <c r="O158" s="77"/>
      <c r="P158" s="77"/>
      <c r="Q158" s="77"/>
    </row>
    <row r="159" spans="1:17" s="75" customFormat="1" ht="21" customHeight="1" x14ac:dyDescent="0.2">
      <c r="A159" s="64"/>
      <c r="B159" s="36"/>
      <c r="C159" s="37"/>
      <c r="D159" s="38"/>
      <c r="E159" s="38"/>
      <c r="F159" s="33"/>
      <c r="G159" s="33"/>
      <c r="H159" s="39"/>
      <c r="I159" s="39"/>
      <c r="J159" s="30"/>
      <c r="K159" s="30"/>
      <c r="L159" s="32"/>
      <c r="M159" s="32"/>
      <c r="N159" s="41"/>
      <c r="O159" s="77"/>
      <c r="P159" s="77"/>
      <c r="Q159" s="77"/>
    </row>
    <row r="160" spans="1:17" s="75" customFormat="1" ht="21" customHeight="1" x14ac:dyDescent="0.2">
      <c r="A160" s="64"/>
      <c r="B160" s="36"/>
      <c r="C160" s="37"/>
      <c r="D160" s="38"/>
      <c r="E160" s="38"/>
      <c r="F160" s="33"/>
      <c r="G160" s="33"/>
      <c r="H160" s="39"/>
      <c r="I160" s="39"/>
      <c r="J160" s="30"/>
      <c r="K160" s="30"/>
      <c r="L160" s="32"/>
      <c r="M160" s="32"/>
      <c r="N160" s="41"/>
      <c r="O160" s="77"/>
      <c r="P160" s="77"/>
      <c r="Q160" s="77"/>
    </row>
    <row r="161" spans="1:32" s="75" customFormat="1" ht="21" customHeight="1" x14ac:dyDescent="0.2">
      <c r="A161" s="105"/>
      <c r="B161" s="51"/>
      <c r="C161" s="51"/>
      <c r="D161" s="51"/>
      <c r="E161" s="51"/>
      <c r="F161" s="51"/>
      <c r="G161" s="51"/>
      <c r="H161" s="77"/>
      <c r="I161" s="77"/>
      <c r="J161" s="30"/>
      <c r="K161" s="30"/>
      <c r="L161" s="33"/>
      <c r="M161" s="46"/>
      <c r="N161" s="49"/>
      <c r="O161" s="77"/>
      <c r="P161" s="46"/>
      <c r="Q161" s="46"/>
      <c r="R161" s="114"/>
      <c r="S161" s="114"/>
      <c r="T161" s="114"/>
    </row>
    <row r="162" spans="1:32" s="75" customFormat="1" ht="21" customHeight="1" x14ac:dyDescent="0.2">
      <c r="A162" s="105"/>
      <c r="B162" s="51"/>
      <c r="C162" s="51"/>
      <c r="D162" s="51"/>
      <c r="E162" s="51"/>
      <c r="F162" s="51"/>
      <c r="G162" s="51"/>
      <c r="H162" s="77"/>
      <c r="I162" s="77"/>
      <c r="J162" s="30"/>
      <c r="K162" s="30"/>
      <c r="L162" s="33"/>
      <c r="M162" s="46"/>
      <c r="N162" s="49"/>
      <c r="O162" s="77"/>
      <c r="P162" s="46"/>
      <c r="Q162" s="46"/>
      <c r="R162" s="114"/>
      <c r="S162" s="114"/>
      <c r="T162" s="114"/>
    </row>
    <row r="163" spans="1:32" s="75" customFormat="1" ht="27" customHeight="1" x14ac:dyDescent="0.2">
      <c r="A163" s="105"/>
      <c r="B163" s="51"/>
      <c r="C163" s="51"/>
      <c r="D163" s="51"/>
      <c r="E163" s="51"/>
      <c r="F163" s="51"/>
      <c r="G163" s="51"/>
      <c r="H163" s="77"/>
      <c r="I163" s="77"/>
      <c r="J163" s="30"/>
      <c r="K163" s="30"/>
      <c r="L163" s="33"/>
      <c r="M163" s="46"/>
      <c r="N163" s="115"/>
      <c r="O163" s="77"/>
      <c r="P163" s="46"/>
      <c r="Q163" s="46"/>
      <c r="R163" s="114"/>
      <c r="S163" s="114"/>
      <c r="T163" s="114"/>
    </row>
    <row r="164" spans="1:32" s="75" customFormat="1" ht="27" customHeight="1" x14ac:dyDescent="0.2">
      <c r="A164" s="105"/>
      <c r="B164" s="51"/>
      <c r="C164" s="51"/>
      <c r="D164" s="51"/>
      <c r="E164" s="51"/>
      <c r="F164" s="51"/>
      <c r="G164" s="51"/>
      <c r="H164" s="77"/>
      <c r="I164" s="77"/>
      <c r="J164" s="30"/>
      <c r="K164" s="30"/>
      <c r="L164" s="33"/>
      <c r="M164" s="46"/>
      <c r="N164" s="115"/>
      <c r="O164" s="77"/>
      <c r="P164" s="46"/>
      <c r="Q164" s="46"/>
      <c r="R164" s="114"/>
      <c r="S164" s="114"/>
      <c r="T164" s="114"/>
    </row>
    <row r="165" spans="1:32" s="75" customFormat="1" ht="27" customHeight="1" x14ac:dyDescent="0.2">
      <c r="A165" s="105"/>
      <c r="B165" s="46"/>
      <c r="C165" s="46"/>
      <c r="D165" s="46"/>
      <c r="E165" s="46"/>
      <c r="F165" s="46"/>
      <c r="G165" s="46"/>
      <c r="H165" s="46"/>
      <c r="I165" s="46"/>
      <c r="J165" s="30"/>
      <c r="K165" s="30"/>
      <c r="L165" s="46"/>
      <c r="M165" s="46"/>
      <c r="N165" s="46"/>
      <c r="O165" s="46"/>
      <c r="P165" s="46"/>
      <c r="Q165" s="46"/>
      <c r="R165" s="114"/>
      <c r="S165" s="114"/>
      <c r="T165" s="114"/>
      <c r="U165" s="114"/>
      <c r="V165" s="114"/>
      <c r="W165" s="114"/>
      <c r="X165" s="114"/>
      <c r="Y165" s="114"/>
      <c r="Z165" s="114"/>
      <c r="AA165" s="114"/>
      <c r="AB165" s="114"/>
      <c r="AC165" s="114"/>
      <c r="AD165" s="114"/>
      <c r="AE165" s="114"/>
      <c r="AF165" s="114"/>
    </row>
    <row r="166" spans="1:32" s="75" customFormat="1" ht="27" customHeight="1" x14ac:dyDescent="0.2">
      <c r="A166" s="105"/>
      <c r="B166" s="46"/>
      <c r="C166" s="46"/>
      <c r="D166" s="46"/>
      <c r="E166" s="46"/>
      <c r="F166" s="46"/>
      <c r="G166" s="46"/>
      <c r="H166" s="46"/>
      <c r="I166" s="46"/>
      <c r="J166" s="30"/>
      <c r="K166" s="30"/>
      <c r="L166" s="46"/>
      <c r="M166" s="46"/>
      <c r="N166" s="46"/>
      <c r="O166" s="46"/>
      <c r="P166" s="46"/>
      <c r="Q166" s="46"/>
      <c r="R166" s="114"/>
      <c r="S166" s="114"/>
      <c r="T166" s="114"/>
      <c r="U166" s="114"/>
      <c r="V166" s="114"/>
      <c r="W166" s="114"/>
      <c r="X166" s="114"/>
      <c r="Y166" s="114"/>
      <c r="Z166" s="114"/>
      <c r="AA166" s="114"/>
      <c r="AB166" s="114"/>
      <c r="AC166" s="114"/>
      <c r="AD166" s="114"/>
      <c r="AE166" s="114"/>
      <c r="AF166" s="114"/>
    </row>
    <row r="167" spans="1:32" s="75" customFormat="1" ht="27" customHeight="1" x14ac:dyDescent="0.2">
      <c r="A167" s="105"/>
      <c r="B167" s="46"/>
      <c r="C167" s="46"/>
      <c r="D167" s="46"/>
      <c r="E167" s="46"/>
      <c r="F167" s="46"/>
      <c r="G167" s="46"/>
      <c r="H167" s="46"/>
      <c r="I167" s="46"/>
      <c r="J167" s="30"/>
      <c r="K167" s="30"/>
      <c r="L167" s="46"/>
      <c r="M167" s="46"/>
      <c r="N167" s="46"/>
      <c r="O167" s="46"/>
      <c r="P167" s="46"/>
      <c r="Q167" s="46"/>
      <c r="R167" s="114"/>
      <c r="S167" s="114"/>
      <c r="T167" s="114"/>
      <c r="U167" s="114"/>
      <c r="V167" s="114"/>
      <c r="W167" s="114"/>
      <c r="X167" s="114"/>
      <c r="Y167" s="114"/>
      <c r="Z167" s="114"/>
      <c r="AA167" s="114"/>
      <c r="AB167" s="114"/>
      <c r="AC167" s="114"/>
      <c r="AD167" s="114"/>
      <c r="AE167" s="114"/>
      <c r="AF167" s="114"/>
    </row>
    <row r="168" spans="1:32" s="75" customFormat="1" ht="27" customHeight="1" x14ac:dyDescent="0.2">
      <c r="A168" s="105"/>
      <c r="B168" s="46"/>
      <c r="C168" s="46"/>
      <c r="D168" s="46"/>
      <c r="E168" s="46"/>
      <c r="F168" s="46"/>
      <c r="G168" s="46"/>
      <c r="H168" s="46"/>
      <c r="I168" s="46"/>
      <c r="J168" s="30"/>
      <c r="K168" s="30"/>
      <c r="L168" s="46"/>
      <c r="M168" s="46"/>
      <c r="N168" s="46"/>
      <c r="O168" s="46"/>
      <c r="P168" s="46"/>
      <c r="Q168" s="46"/>
      <c r="R168" s="114"/>
      <c r="S168" s="114"/>
      <c r="T168" s="114"/>
      <c r="U168" s="114"/>
      <c r="V168" s="114"/>
      <c r="W168" s="114"/>
      <c r="X168" s="114"/>
      <c r="Y168" s="114"/>
      <c r="Z168" s="114"/>
      <c r="AA168" s="114"/>
      <c r="AB168" s="114"/>
      <c r="AC168" s="114"/>
      <c r="AD168" s="114"/>
      <c r="AE168" s="114"/>
      <c r="AF168" s="114"/>
    </row>
    <row r="169" spans="1:32" s="75" customFormat="1" ht="27" customHeight="1" x14ac:dyDescent="0.2">
      <c r="A169" s="105"/>
      <c r="B169" s="46"/>
      <c r="C169" s="46"/>
      <c r="D169" s="46"/>
      <c r="E169" s="46"/>
      <c r="F169" s="46"/>
      <c r="G169" s="46"/>
      <c r="H169" s="46"/>
      <c r="I169" s="46"/>
      <c r="J169" s="30"/>
      <c r="K169" s="30"/>
      <c r="L169" s="46"/>
      <c r="M169" s="46"/>
      <c r="N169" s="46"/>
      <c r="O169" s="46"/>
      <c r="P169" s="46"/>
      <c r="Q169" s="46"/>
      <c r="R169" s="114"/>
      <c r="S169" s="114"/>
      <c r="T169" s="114"/>
      <c r="U169" s="114"/>
      <c r="V169" s="114"/>
      <c r="W169" s="114"/>
      <c r="X169" s="114"/>
      <c r="Y169" s="114"/>
      <c r="Z169" s="114"/>
      <c r="AA169" s="114"/>
      <c r="AB169" s="114"/>
      <c r="AC169" s="114"/>
      <c r="AD169" s="114"/>
      <c r="AE169" s="114"/>
      <c r="AF169" s="114"/>
    </row>
    <row r="170" spans="1:32" s="75" customFormat="1" ht="27" customHeight="1" x14ac:dyDescent="0.2">
      <c r="A170" s="105"/>
      <c r="B170" s="46"/>
      <c r="C170" s="46"/>
      <c r="D170" s="46"/>
      <c r="E170" s="46"/>
      <c r="F170" s="46"/>
      <c r="G170" s="46"/>
      <c r="H170" s="46"/>
      <c r="I170" s="46"/>
      <c r="J170" s="30"/>
      <c r="K170" s="30"/>
      <c r="L170" s="46"/>
      <c r="M170" s="46"/>
      <c r="N170" s="46"/>
      <c r="O170" s="46"/>
      <c r="P170" s="46"/>
      <c r="Q170" s="46"/>
      <c r="R170" s="114"/>
      <c r="S170" s="114"/>
      <c r="T170" s="114"/>
      <c r="U170" s="114"/>
      <c r="V170" s="114"/>
      <c r="W170" s="114"/>
      <c r="X170" s="114"/>
      <c r="Y170" s="114"/>
      <c r="Z170" s="114"/>
      <c r="AA170" s="114"/>
      <c r="AB170" s="114"/>
      <c r="AC170" s="114"/>
      <c r="AD170" s="114"/>
      <c r="AE170" s="114"/>
      <c r="AF170" s="114"/>
    </row>
    <row r="171" spans="1:32" s="75" customFormat="1" ht="27" customHeight="1" x14ac:dyDescent="0.2">
      <c r="A171" s="105"/>
      <c r="B171" s="46"/>
      <c r="C171" s="46"/>
      <c r="D171" s="46"/>
      <c r="E171" s="46"/>
      <c r="F171" s="46"/>
      <c r="G171" s="46"/>
      <c r="H171" s="46"/>
      <c r="I171" s="46"/>
      <c r="J171" s="30"/>
      <c r="K171" s="30"/>
      <c r="L171" s="46"/>
      <c r="M171" s="46"/>
      <c r="N171" s="46"/>
      <c r="O171" s="46"/>
      <c r="P171" s="46"/>
      <c r="Q171" s="46"/>
      <c r="R171" s="114"/>
      <c r="S171" s="114"/>
      <c r="T171" s="114"/>
      <c r="U171" s="114"/>
      <c r="V171" s="114"/>
      <c r="W171" s="114"/>
      <c r="X171" s="114"/>
      <c r="Y171" s="114"/>
      <c r="Z171" s="114"/>
      <c r="AA171" s="114"/>
      <c r="AB171" s="114"/>
      <c r="AC171" s="114"/>
      <c r="AD171" s="114"/>
      <c r="AE171" s="114"/>
      <c r="AF171" s="114"/>
    </row>
    <row r="172" spans="1:32" s="75" customFormat="1" ht="27" customHeight="1" x14ac:dyDescent="0.2">
      <c r="A172" s="105"/>
      <c r="B172" s="46"/>
      <c r="C172" s="46"/>
      <c r="D172" s="46"/>
      <c r="E172" s="46"/>
      <c r="F172" s="46"/>
      <c r="G172" s="46"/>
      <c r="H172" s="46"/>
      <c r="I172" s="46"/>
      <c r="J172" s="30"/>
      <c r="K172" s="30"/>
      <c r="L172" s="46"/>
      <c r="M172" s="46"/>
      <c r="N172" s="46"/>
      <c r="O172" s="46"/>
      <c r="P172" s="46"/>
      <c r="Q172" s="46"/>
      <c r="R172" s="114"/>
      <c r="S172" s="114"/>
      <c r="T172" s="114"/>
      <c r="U172" s="114"/>
      <c r="V172" s="114"/>
      <c r="W172" s="114"/>
      <c r="X172" s="114"/>
      <c r="Y172" s="114"/>
      <c r="Z172" s="114"/>
      <c r="AA172" s="114"/>
      <c r="AB172" s="114"/>
      <c r="AC172" s="114"/>
      <c r="AD172" s="114"/>
      <c r="AE172" s="114"/>
      <c r="AF172" s="114"/>
    </row>
    <row r="173" spans="1:32" s="75" customFormat="1" ht="27" customHeight="1" x14ac:dyDescent="0.2">
      <c r="A173" s="105"/>
      <c r="B173" s="46"/>
      <c r="C173" s="46"/>
      <c r="D173" s="46"/>
      <c r="E173" s="46"/>
      <c r="F173" s="46"/>
      <c r="G173" s="46"/>
      <c r="H173" s="46"/>
      <c r="I173" s="46"/>
      <c r="J173" s="30"/>
      <c r="K173" s="30"/>
      <c r="L173" s="46"/>
      <c r="M173" s="46"/>
      <c r="N173" s="46"/>
      <c r="O173" s="46"/>
      <c r="P173" s="46"/>
      <c r="Q173" s="46"/>
      <c r="R173" s="114"/>
      <c r="S173" s="114"/>
      <c r="T173" s="114"/>
      <c r="U173" s="114"/>
      <c r="V173" s="114"/>
      <c r="W173" s="114"/>
      <c r="X173" s="114"/>
      <c r="Y173" s="114"/>
      <c r="Z173" s="114"/>
      <c r="AA173" s="114"/>
      <c r="AB173" s="114"/>
      <c r="AC173" s="114"/>
      <c r="AD173" s="114"/>
      <c r="AE173" s="114"/>
      <c r="AF173" s="114"/>
    </row>
    <row r="174" spans="1:32" s="75" customFormat="1" ht="27" customHeight="1" x14ac:dyDescent="0.2">
      <c r="A174" s="105"/>
      <c r="B174" s="46"/>
      <c r="C174" s="46"/>
      <c r="D174" s="46"/>
      <c r="E174" s="46"/>
      <c r="F174" s="46"/>
      <c r="G174" s="46"/>
      <c r="H174" s="46"/>
      <c r="I174" s="46"/>
      <c r="J174" s="30"/>
      <c r="K174" s="30"/>
      <c r="L174" s="46"/>
      <c r="M174" s="46"/>
      <c r="N174" s="46"/>
      <c r="O174" s="46"/>
      <c r="P174" s="46"/>
      <c r="Q174" s="46"/>
      <c r="R174" s="114"/>
      <c r="S174" s="114"/>
      <c r="T174" s="114"/>
      <c r="U174" s="114"/>
      <c r="V174" s="114"/>
      <c r="W174" s="114"/>
      <c r="X174" s="114"/>
      <c r="Y174" s="114"/>
      <c r="Z174" s="114"/>
      <c r="AA174" s="114"/>
      <c r="AB174" s="114"/>
      <c r="AC174" s="114"/>
      <c r="AD174" s="114"/>
      <c r="AE174" s="114"/>
      <c r="AF174" s="114"/>
    </row>
    <row r="175" spans="1:32" s="75" customFormat="1" ht="27" customHeight="1" x14ac:dyDescent="0.2">
      <c r="A175" s="105"/>
      <c r="B175" s="46"/>
      <c r="C175" s="46"/>
      <c r="D175" s="46"/>
      <c r="E175" s="46"/>
      <c r="F175" s="46"/>
      <c r="G175" s="46"/>
      <c r="H175" s="46"/>
      <c r="I175" s="46"/>
      <c r="J175" s="30"/>
      <c r="K175" s="30"/>
      <c r="L175" s="46"/>
      <c r="M175" s="46"/>
      <c r="N175" s="46"/>
      <c r="O175" s="46"/>
      <c r="P175" s="46"/>
      <c r="Q175" s="46"/>
      <c r="R175" s="114"/>
      <c r="S175" s="114"/>
      <c r="T175" s="114"/>
      <c r="U175" s="114"/>
      <c r="V175" s="114"/>
      <c r="W175" s="114"/>
      <c r="X175" s="114"/>
      <c r="Y175" s="114"/>
      <c r="Z175" s="114"/>
      <c r="AA175" s="114"/>
      <c r="AB175" s="114"/>
      <c r="AC175" s="114"/>
      <c r="AD175" s="114"/>
      <c r="AE175" s="114"/>
      <c r="AF175" s="114"/>
    </row>
    <row r="176" spans="1:32" s="75" customFormat="1" ht="27" customHeight="1" x14ac:dyDescent="0.2">
      <c r="A176" s="105"/>
      <c r="B176" s="46"/>
      <c r="C176" s="46"/>
      <c r="D176" s="46"/>
      <c r="E176" s="46"/>
      <c r="F176" s="46"/>
      <c r="G176" s="46"/>
      <c r="H176" s="46"/>
      <c r="I176" s="46"/>
      <c r="J176" s="30"/>
      <c r="K176" s="30"/>
      <c r="L176" s="46"/>
      <c r="M176" s="46"/>
      <c r="N176" s="46"/>
      <c r="O176" s="46"/>
      <c r="P176" s="46"/>
      <c r="Q176" s="46"/>
      <c r="R176" s="114"/>
      <c r="S176" s="114"/>
      <c r="T176" s="114"/>
      <c r="U176" s="114"/>
      <c r="V176" s="114"/>
      <c r="W176" s="114"/>
      <c r="X176" s="114"/>
      <c r="Y176" s="114"/>
      <c r="Z176" s="114"/>
      <c r="AA176" s="114"/>
      <c r="AB176" s="114"/>
      <c r="AC176" s="114"/>
      <c r="AD176" s="114"/>
      <c r="AE176" s="114"/>
      <c r="AF176" s="114"/>
    </row>
    <row r="177" spans="1:32" s="75" customFormat="1" ht="27" customHeight="1" x14ac:dyDescent="0.2">
      <c r="A177" s="105"/>
      <c r="B177" s="46"/>
      <c r="C177" s="46"/>
      <c r="D177" s="46"/>
      <c r="E177" s="46"/>
      <c r="F177" s="46"/>
      <c r="G177" s="46"/>
      <c r="H177" s="46"/>
      <c r="I177" s="46"/>
      <c r="J177" s="30"/>
      <c r="K177" s="30"/>
      <c r="L177" s="46"/>
      <c r="M177" s="46"/>
      <c r="N177" s="46"/>
      <c r="O177" s="46"/>
      <c r="P177" s="46"/>
      <c r="Q177" s="46"/>
      <c r="R177" s="114"/>
      <c r="S177" s="114"/>
      <c r="T177" s="114"/>
      <c r="U177" s="114"/>
      <c r="V177" s="114"/>
      <c r="W177" s="114"/>
      <c r="X177" s="114"/>
      <c r="Y177" s="114"/>
      <c r="Z177" s="114"/>
      <c r="AA177" s="114"/>
      <c r="AB177" s="114"/>
      <c r="AC177" s="114"/>
      <c r="AD177" s="114"/>
      <c r="AE177" s="114"/>
      <c r="AF177" s="114"/>
    </row>
    <row r="178" spans="1:32" s="75" customFormat="1" ht="27" customHeight="1" x14ac:dyDescent="0.2">
      <c r="A178" s="105"/>
      <c r="B178" s="46"/>
      <c r="C178" s="46"/>
      <c r="D178" s="46"/>
      <c r="E178" s="46"/>
      <c r="F178" s="46"/>
      <c r="G178" s="46"/>
      <c r="H178" s="46"/>
      <c r="I178" s="46"/>
      <c r="J178" s="30"/>
      <c r="K178" s="30"/>
      <c r="L178" s="46"/>
      <c r="M178" s="46"/>
      <c r="N178" s="46"/>
      <c r="O178" s="46"/>
      <c r="P178" s="46"/>
      <c r="Q178" s="46"/>
      <c r="R178" s="114"/>
      <c r="S178" s="114"/>
      <c r="T178" s="114"/>
      <c r="U178" s="114"/>
      <c r="V178" s="114"/>
      <c r="W178" s="114"/>
      <c r="X178" s="114"/>
      <c r="Y178" s="114"/>
      <c r="Z178" s="114"/>
      <c r="AA178" s="114"/>
      <c r="AB178" s="114"/>
      <c r="AC178" s="114"/>
      <c r="AD178" s="114"/>
      <c r="AE178" s="114"/>
      <c r="AF178" s="114"/>
    </row>
    <row r="179" spans="1:32" s="75" customFormat="1" ht="27" customHeight="1" x14ac:dyDescent="0.2">
      <c r="A179" s="105"/>
      <c r="B179" s="46"/>
      <c r="C179" s="46"/>
      <c r="D179" s="46"/>
      <c r="E179" s="46"/>
      <c r="F179" s="46"/>
      <c r="G179" s="46"/>
      <c r="H179" s="46"/>
      <c r="I179" s="46"/>
      <c r="J179" s="30"/>
      <c r="K179" s="30"/>
      <c r="L179" s="46"/>
      <c r="M179" s="46"/>
      <c r="N179" s="46"/>
      <c r="O179" s="46"/>
      <c r="P179" s="46"/>
      <c r="Q179" s="46"/>
      <c r="R179" s="114"/>
      <c r="S179" s="114"/>
      <c r="T179" s="114"/>
      <c r="U179" s="114"/>
      <c r="V179" s="114"/>
      <c r="W179" s="114"/>
      <c r="X179" s="114"/>
      <c r="Y179" s="114"/>
      <c r="Z179" s="114"/>
      <c r="AA179" s="114"/>
      <c r="AB179" s="114"/>
      <c r="AC179" s="114"/>
      <c r="AD179" s="114"/>
      <c r="AE179" s="114"/>
      <c r="AF179" s="114"/>
    </row>
    <row r="180" spans="1:32" s="75" customFormat="1" ht="27" customHeight="1" x14ac:dyDescent="0.2">
      <c r="A180" s="105"/>
      <c r="B180" s="46"/>
      <c r="C180" s="46"/>
      <c r="D180" s="46"/>
      <c r="E180" s="46"/>
      <c r="F180" s="46"/>
      <c r="G180" s="46"/>
      <c r="H180" s="46"/>
      <c r="I180" s="46"/>
      <c r="J180" s="30"/>
      <c r="K180" s="30"/>
      <c r="L180" s="46"/>
      <c r="M180" s="46"/>
      <c r="N180" s="46"/>
      <c r="O180" s="46"/>
      <c r="P180" s="46"/>
      <c r="Q180" s="46"/>
      <c r="R180" s="114"/>
      <c r="S180" s="114"/>
      <c r="T180" s="114"/>
      <c r="U180" s="114"/>
      <c r="V180" s="114"/>
      <c r="W180" s="114"/>
      <c r="X180" s="114"/>
      <c r="Y180" s="114"/>
      <c r="Z180" s="114"/>
      <c r="AA180" s="114"/>
      <c r="AB180" s="114"/>
      <c r="AC180" s="114"/>
      <c r="AD180" s="114"/>
      <c r="AE180" s="114"/>
      <c r="AF180" s="114"/>
    </row>
    <row r="181" spans="1:32" s="75" customFormat="1" ht="27" customHeight="1" x14ac:dyDescent="0.2">
      <c r="A181" s="105"/>
      <c r="B181" s="46"/>
      <c r="C181" s="46"/>
      <c r="D181" s="46"/>
      <c r="E181" s="46"/>
      <c r="F181" s="46"/>
      <c r="G181" s="46"/>
      <c r="H181" s="46"/>
      <c r="I181" s="46"/>
      <c r="J181" s="30"/>
      <c r="K181" s="30"/>
      <c r="L181" s="46"/>
      <c r="M181" s="46"/>
      <c r="N181" s="46"/>
      <c r="O181" s="46"/>
      <c r="P181" s="46"/>
      <c r="Q181" s="46"/>
      <c r="R181" s="114"/>
      <c r="S181" s="114"/>
      <c r="T181" s="114"/>
      <c r="U181" s="114"/>
      <c r="V181" s="114"/>
      <c r="W181" s="114"/>
      <c r="X181" s="114"/>
      <c r="Y181" s="114"/>
      <c r="Z181" s="114"/>
      <c r="AA181" s="114"/>
      <c r="AB181" s="114"/>
      <c r="AC181" s="114"/>
      <c r="AD181" s="114"/>
      <c r="AE181" s="114"/>
      <c r="AF181" s="114"/>
    </row>
    <row r="182" spans="1:32" s="75" customFormat="1" ht="27" customHeight="1" x14ac:dyDescent="0.2">
      <c r="A182" s="105"/>
      <c r="B182" s="46"/>
      <c r="C182" s="46"/>
      <c r="D182" s="46"/>
      <c r="E182" s="46"/>
      <c r="F182" s="46"/>
      <c r="G182" s="46"/>
      <c r="H182" s="46"/>
      <c r="I182" s="46"/>
      <c r="J182" s="30"/>
      <c r="K182" s="30"/>
      <c r="L182" s="46"/>
      <c r="M182" s="46"/>
      <c r="N182" s="46"/>
      <c r="O182" s="46"/>
      <c r="P182" s="46"/>
      <c r="Q182" s="46"/>
      <c r="R182" s="114"/>
      <c r="S182" s="114"/>
      <c r="T182" s="114"/>
      <c r="U182" s="114"/>
      <c r="V182" s="114"/>
      <c r="W182" s="114"/>
      <c r="X182" s="114"/>
      <c r="Y182" s="114"/>
      <c r="Z182" s="114"/>
      <c r="AA182" s="114"/>
      <c r="AB182" s="114"/>
      <c r="AC182" s="114"/>
      <c r="AD182" s="114"/>
      <c r="AE182" s="114"/>
      <c r="AF182" s="114"/>
    </row>
    <row r="183" spans="1:32" s="75" customFormat="1" ht="27" customHeight="1" x14ac:dyDescent="0.2">
      <c r="A183" s="105"/>
      <c r="B183" s="46"/>
      <c r="C183" s="46"/>
      <c r="D183" s="46"/>
      <c r="E183" s="46"/>
      <c r="F183" s="46"/>
      <c r="G183" s="46"/>
      <c r="H183" s="46"/>
      <c r="I183" s="46"/>
      <c r="J183" s="30"/>
      <c r="K183" s="30"/>
      <c r="L183" s="46"/>
      <c r="M183" s="46"/>
      <c r="N183" s="46"/>
      <c r="O183" s="46"/>
      <c r="P183" s="46"/>
      <c r="Q183" s="46"/>
      <c r="R183" s="114"/>
      <c r="S183" s="114"/>
      <c r="T183" s="114"/>
      <c r="U183" s="114"/>
      <c r="V183" s="114"/>
      <c r="W183" s="114"/>
      <c r="X183" s="114"/>
      <c r="Y183" s="114"/>
      <c r="Z183" s="114"/>
      <c r="AA183" s="114"/>
      <c r="AB183" s="114"/>
      <c r="AC183" s="114"/>
      <c r="AD183" s="114"/>
      <c r="AE183" s="114"/>
      <c r="AF183" s="114"/>
    </row>
    <row r="184" spans="1:32" s="75" customFormat="1" ht="27" customHeight="1" x14ac:dyDescent="0.2">
      <c r="A184" s="105"/>
      <c r="B184" s="46"/>
      <c r="C184" s="46"/>
      <c r="D184" s="46"/>
      <c r="E184" s="46"/>
      <c r="F184" s="46"/>
      <c r="G184" s="46"/>
      <c r="H184" s="46"/>
      <c r="I184" s="46"/>
      <c r="J184" s="30"/>
      <c r="K184" s="30"/>
      <c r="L184" s="46"/>
      <c r="M184" s="46"/>
      <c r="N184" s="46"/>
      <c r="O184" s="46"/>
      <c r="P184" s="46"/>
      <c r="Q184" s="46"/>
      <c r="R184" s="114"/>
      <c r="S184" s="114"/>
      <c r="T184" s="114"/>
      <c r="U184" s="114"/>
      <c r="V184" s="114"/>
      <c r="W184" s="114"/>
      <c r="X184" s="114"/>
      <c r="Y184" s="114"/>
      <c r="Z184" s="114"/>
      <c r="AA184" s="114"/>
      <c r="AB184" s="114"/>
      <c r="AC184" s="114"/>
      <c r="AD184" s="114"/>
      <c r="AE184" s="114"/>
      <c r="AF184" s="114"/>
    </row>
    <row r="185" spans="1:32" s="75" customFormat="1" ht="27" customHeight="1" x14ac:dyDescent="0.2">
      <c r="A185" s="105"/>
      <c r="B185" s="46"/>
      <c r="C185" s="46"/>
      <c r="D185" s="46"/>
      <c r="E185" s="46"/>
      <c r="F185" s="46"/>
      <c r="G185" s="46"/>
      <c r="H185" s="46"/>
      <c r="I185" s="46"/>
      <c r="J185" s="30"/>
      <c r="K185" s="30"/>
      <c r="L185" s="46"/>
      <c r="M185" s="46"/>
      <c r="N185" s="46"/>
      <c r="O185" s="46"/>
      <c r="P185" s="77"/>
      <c r="Q185" s="77"/>
      <c r="U185" s="114"/>
      <c r="V185" s="114"/>
      <c r="W185" s="114"/>
      <c r="X185" s="114"/>
      <c r="Y185" s="114"/>
      <c r="Z185" s="114"/>
      <c r="AA185" s="114"/>
      <c r="AB185" s="114"/>
      <c r="AC185" s="114"/>
      <c r="AD185" s="114"/>
      <c r="AE185" s="114"/>
      <c r="AF185" s="114"/>
    </row>
    <row r="186" spans="1:32" s="75" customFormat="1" ht="27" customHeight="1" x14ac:dyDescent="0.2">
      <c r="A186" s="105"/>
      <c r="B186" s="46"/>
      <c r="C186" s="46"/>
      <c r="D186" s="46"/>
      <c r="E186" s="46"/>
      <c r="F186" s="46"/>
      <c r="G186" s="46"/>
      <c r="H186" s="46"/>
      <c r="I186" s="46"/>
      <c r="J186" s="30"/>
      <c r="K186" s="30"/>
      <c r="L186" s="46"/>
      <c r="M186" s="46"/>
      <c r="N186" s="46"/>
      <c r="O186" s="46"/>
      <c r="P186" s="77"/>
      <c r="Q186" s="77"/>
      <c r="U186" s="114"/>
      <c r="V186" s="114"/>
      <c r="W186" s="114"/>
      <c r="X186" s="114"/>
      <c r="Y186" s="114"/>
      <c r="Z186" s="114"/>
      <c r="AA186" s="114"/>
      <c r="AB186" s="114"/>
      <c r="AC186" s="114"/>
      <c r="AD186" s="114"/>
      <c r="AE186" s="114"/>
      <c r="AF186" s="114"/>
    </row>
    <row r="187" spans="1:32" s="75" customFormat="1" ht="27" customHeight="1" x14ac:dyDescent="0.2">
      <c r="A187" s="105"/>
      <c r="B187" s="46"/>
      <c r="C187" s="46"/>
      <c r="D187" s="46"/>
      <c r="E187" s="46"/>
      <c r="F187" s="46"/>
      <c r="G187" s="46"/>
      <c r="H187" s="46"/>
      <c r="I187" s="46"/>
      <c r="J187" s="30"/>
      <c r="K187" s="30"/>
      <c r="L187" s="46"/>
      <c r="M187" s="46"/>
      <c r="N187" s="46"/>
      <c r="O187" s="46"/>
      <c r="P187" s="77"/>
      <c r="Q187" s="77"/>
      <c r="U187" s="114"/>
      <c r="V187" s="114"/>
      <c r="W187" s="114"/>
      <c r="X187" s="114"/>
      <c r="Y187" s="114"/>
      <c r="Z187" s="114"/>
      <c r="AA187" s="114"/>
      <c r="AB187" s="114"/>
      <c r="AC187" s="114"/>
      <c r="AD187" s="114"/>
      <c r="AE187" s="114"/>
      <c r="AF187" s="114"/>
    </row>
    <row r="188" spans="1:32" s="75" customFormat="1" ht="27" customHeight="1" x14ac:dyDescent="0.2">
      <c r="A188" s="105"/>
      <c r="B188" s="46"/>
      <c r="C188" s="46"/>
      <c r="D188" s="46"/>
      <c r="E188" s="46"/>
      <c r="F188" s="46"/>
      <c r="G188" s="46"/>
      <c r="H188" s="46"/>
      <c r="I188" s="46"/>
      <c r="J188" s="30"/>
      <c r="K188" s="30"/>
      <c r="L188" s="46"/>
      <c r="M188" s="46"/>
      <c r="N188" s="46"/>
      <c r="O188" s="46"/>
      <c r="P188" s="77"/>
      <c r="Q188" s="77"/>
      <c r="U188" s="114"/>
      <c r="V188" s="114"/>
      <c r="W188" s="114"/>
      <c r="X188" s="114"/>
      <c r="Y188" s="114"/>
      <c r="Z188" s="114"/>
      <c r="AA188" s="114"/>
      <c r="AB188" s="114"/>
      <c r="AC188" s="114"/>
      <c r="AD188" s="114"/>
      <c r="AE188" s="114"/>
      <c r="AF188" s="114"/>
    </row>
    <row r="189" spans="1:32" s="75" customFormat="1" ht="27" customHeight="1" x14ac:dyDescent="0.2">
      <c r="A189" s="76"/>
      <c r="B189" s="77"/>
      <c r="C189" s="77"/>
      <c r="D189" s="77"/>
      <c r="E189" s="77"/>
      <c r="F189" s="77"/>
      <c r="G189" s="77"/>
      <c r="H189" s="77"/>
      <c r="I189" s="77"/>
      <c r="J189" s="30"/>
      <c r="K189" s="30"/>
      <c r="L189" s="78"/>
      <c r="M189" s="77"/>
      <c r="N189" s="77"/>
      <c r="O189" s="77"/>
      <c r="P189" s="77"/>
      <c r="Q189" s="77"/>
    </row>
    <row r="190" spans="1:32" s="75" customFormat="1" ht="27" customHeight="1" x14ac:dyDescent="0.2">
      <c r="A190" s="76"/>
      <c r="B190" s="77"/>
      <c r="C190" s="77"/>
      <c r="D190" s="77"/>
      <c r="E190" s="77"/>
      <c r="F190" s="77"/>
      <c r="G190" s="77"/>
      <c r="H190" s="77"/>
      <c r="I190" s="77"/>
      <c r="J190" s="30"/>
      <c r="K190" s="30"/>
      <c r="L190" s="78"/>
      <c r="M190" s="77"/>
      <c r="N190" s="77"/>
      <c r="O190" s="77"/>
      <c r="P190" s="77"/>
      <c r="Q190" s="77"/>
    </row>
    <row r="191" spans="1:32" s="75" customFormat="1" ht="27" customHeight="1" x14ac:dyDescent="0.2">
      <c r="A191" s="76"/>
      <c r="B191" s="77"/>
      <c r="C191" s="77"/>
      <c r="D191" s="77"/>
      <c r="E191" s="77"/>
      <c r="F191" s="77"/>
      <c r="G191" s="77"/>
      <c r="H191" s="77"/>
      <c r="I191" s="77"/>
      <c r="J191" s="30"/>
      <c r="K191" s="30"/>
      <c r="L191" s="78"/>
      <c r="M191" s="77"/>
      <c r="N191" s="77"/>
      <c r="O191" s="77"/>
      <c r="P191" s="77"/>
      <c r="Q191" s="77"/>
    </row>
    <row r="192" spans="1:32" s="75" customFormat="1" ht="27" customHeight="1" x14ac:dyDescent="0.2">
      <c r="A192" s="76"/>
      <c r="B192" s="77"/>
      <c r="C192" s="77"/>
      <c r="D192" s="77"/>
      <c r="E192" s="77"/>
      <c r="F192" s="77"/>
      <c r="G192" s="77"/>
      <c r="H192" s="77"/>
      <c r="I192" s="77"/>
      <c r="J192" s="30"/>
      <c r="K192" s="30"/>
      <c r="L192" s="78"/>
      <c r="M192" s="77"/>
      <c r="N192" s="77"/>
      <c r="O192" s="77"/>
      <c r="P192" s="77"/>
      <c r="Q192" s="77"/>
    </row>
    <row r="193" spans="1:17" s="75" customFormat="1" ht="27" customHeight="1" x14ac:dyDescent="0.2">
      <c r="A193" s="76"/>
      <c r="B193" s="77"/>
      <c r="C193" s="77"/>
      <c r="D193" s="77"/>
      <c r="E193" s="77"/>
      <c r="F193" s="77"/>
      <c r="G193" s="77"/>
      <c r="H193" s="77"/>
      <c r="I193" s="77"/>
      <c r="J193" s="30"/>
      <c r="K193" s="30"/>
      <c r="L193" s="78"/>
      <c r="M193" s="77"/>
      <c r="N193" s="77"/>
      <c r="O193" s="77"/>
      <c r="P193" s="77"/>
      <c r="Q193" s="77"/>
    </row>
    <row r="194" spans="1:17" s="75" customFormat="1" ht="27" customHeight="1" x14ac:dyDescent="0.2">
      <c r="A194" s="76"/>
      <c r="B194" s="77"/>
      <c r="C194" s="77"/>
      <c r="D194" s="77"/>
      <c r="E194" s="77"/>
      <c r="F194" s="77"/>
      <c r="G194" s="77"/>
      <c r="H194" s="77"/>
      <c r="I194" s="77"/>
      <c r="J194" s="30"/>
      <c r="K194" s="30"/>
      <c r="L194" s="78"/>
      <c r="M194" s="77"/>
      <c r="N194" s="77"/>
      <c r="O194" s="77"/>
      <c r="P194" s="77"/>
      <c r="Q194" s="77"/>
    </row>
    <row r="195" spans="1:17" s="75" customFormat="1" x14ac:dyDescent="0.2">
      <c r="A195" s="76"/>
      <c r="B195" s="77"/>
      <c r="C195" s="77"/>
      <c r="D195" s="77"/>
      <c r="E195" s="77"/>
      <c r="F195" s="77"/>
      <c r="G195" s="77"/>
      <c r="H195" s="77"/>
      <c r="I195" s="77"/>
      <c r="J195" s="30"/>
      <c r="K195" s="30"/>
      <c r="L195" s="78"/>
      <c r="M195" s="77"/>
      <c r="N195" s="77"/>
      <c r="O195" s="77"/>
      <c r="P195" s="77"/>
      <c r="Q195" s="77"/>
    </row>
    <row r="196" spans="1:17" s="75" customFormat="1" x14ac:dyDescent="0.2">
      <c r="A196" s="76"/>
      <c r="B196" s="77"/>
      <c r="C196" s="77"/>
      <c r="D196" s="77"/>
      <c r="E196" s="77"/>
      <c r="F196" s="77"/>
      <c r="G196" s="77"/>
      <c r="H196" s="77"/>
      <c r="I196" s="77"/>
      <c r="J196" s="30"/>
      <c r="K196" s="30"/>
      <c r="L196" s="78"/>
      <c r="M196" s="77"/>
      <c r="N196" s="77"/>
      <c r="O196" s="77"/>
      <c r="P196" s="77"/>
      <c r="Q196" s="77"/>
    </row>
    <row r="197" spans="1:17" s="75" customFormat="1" x14ac:dyDescent="0.2">
      <c r="A197" s="76"/>
      <c r="B197" s="77"/>
      <c r="C197" s="77"/>
      <c r="D197" s="77"/>
      <c r="E197" s="77"/>
      <c r="F197" s="77"/>
      <c r="G197" s="77"/>
      <c r="H197" s="77"/>
      <c r="I197" s="77"/>
      <c r="J197" s="30"/>
      <c r="K197" s="30"/>
      <c r="L197" s="78"/>
      <c r="M197" s="77"/>
      <c r="N197" s="77"/>
      <c r="O197" s="77"/>
      <c r="P197" s="77"/>
      <c r="Q197" s="77"/>
    </row>
    <row r="198" spans="1:17" s="75" customFormat="1" x14ac:dyDescent="0.2">
      <c r="A198" s="76"/>
      <c r="B198" s="77"/>
      <c r="C198" s="77"/>
      <c r="D198" s="77"/>
      <c r="E198" s="77"/>
      <c r="F198" s="77"/>
      <c r="G198" s="77"/>
      <c r="H198" s="77"/>
      <c r="I198" s="77"/>
      <c r="J198" s="30"/>
      <c r="K198" s="30"/>
      <c r="L198" s="78"/>
      <c r="M198" s="77"/>
      <c r="N198" s="77"/>
      <c r="O198" s="77"/>
      <c r="P198" s="77"/>
      <c r="Q198" s="77"/>
    </row>
    <row r="199" spans="1:17" s="75" customFormat="1" x14ac:dyDescent="0.2">
      <c r="A199" s="76"/>
      <c r="B199" s="77"/>
      <c r="C199" s="77"/>
      <c r="D199" s="77"/>
      <c r="E199" s="77"/>
      <c r="F199" s="77"/>
      <c r="G199" s="77"/>
      <c r="H199" s="77"/>
      <c r="I199" s="77"/>
      <c r="J199" s="30"/>
      <c r="K199" s="30"/>
      <c r="L199" s="78"/>
      <c r="M199" s="77"/>
      <c r="N199" s="77"/>
      <c r="O199" s="77"/>
      <c r="P199" s="77"/>
      <c r="Q199" s="77"/>
    </row>
    <row r="200" spans="1:17" s="75" customFormat="1" x14ac:dyDescent="0.2">
      <c r="A200" s="76"/>
      <c r="B200" s="77"/>
      <c r="C200" s="77"/>
      <c r="D200" s="77"/>
      <c r="E200" s="77"/>
      <c r="F200" s="77"/>
      <c r="G200" s="77"/>
      <c r="H200" s="77"/>
      <c r="I200" s="77"/>
      <c r="J200" s="30"/>
      <c r="K200" s="30"/>
      <c r="L200" s="78"/>
      <c r="M200" s="77"/>
      <c r="N200" s="77"/>
      <c r="O200" s="77"/>
      <c r="P200" s="77"/>
      <c r="Q200" s="77"/>
    </row>
    <row r="201" spans="1:17" s="75" customFormat="1" x14ac:dyDescent="0.2">
      <c r="A201" s="76"/>
      <c r="B201" s="77"/>
      <c r="C201" s="77"/>
      <c r="D201" s="77"/>
      <c r="E201" s="77"/>
      <c r="F201" s="77"/>
      <c r="G201" s="77"/>
      <c r="H201" s="77"/>
      <c r="I201" s="77"/>
      <c r="J201" s="30"/>
      <c r="K201" s="30"/>
      <c r="L201" s="78"/>
      <c r="M201" s="77"/>
      <c r="N201" s="77"/>
      <c r="O201" s="77"/>
      <c r="P201" s="77"/>
      <c r="Q201" s="77"/>
    </row>
    <row r="202" spans="1:17" s="75" customFormat="1" x14ac:dyDescent="0.2">
      <c r="A202" s="76"/>
      <c r="B202" s="77"/>
      <c r="C202" s="77"/>
      <c r="D202" s="77"/>
      <c r="E202" s="77"/>
      <c r="F202" s="77"/>
      <c r="G202" s="77"/>
      <c r="H202" s="77"/>
      <c r="I202" s="77"/>
      <c r="J202" s="30"/>
      <c r="K202" s="30"/>
      <c r="L202" s="78"/>
      <c r="M202" s="77"/>
      <c r="N202" s="77"/>
      <c r="O202" s="77"/>
      <c r="P202" s="77"/>
      <c r="Q202" s="77"/>
    </row>
    <row r="203" spans="1:17" s="75" customFormat="1" x14ac:dyDescent="0.2">
      <c r="A203" s="76"/>
      <c r="B203" s="77"/>
      <c r="C203" s="77"/>
      <c r="D203" s="77"/>
      <c r="E203" s="77"/>
      <c r="F203" s="77"/>
      <c r="G203" s="77"/>
      <c r="H203" s="77"/>
      <c r="I203" s="77"/>
      <c r="J203" s="30"/>
      <c r="K203" s="30"/>
      <c r="L203" s="78"/>
      <c r="M203" s="77"/>
      <c r="N203" s="77"/>
      <c r="O203" s="77"/>
      <c r="P203" s="77"/>
      <c r="Q203" s="77"/>
    </row>
    <row r="204" spans="1:17" s="75" customFormat="1" x14ac:dyDescent="0.2">
      <c r="A204" s="76"/>
      <c r="B204" s="77"/>
      <c r="C204" s="77"/>
      <c r="D204" s="77"/>
      <c r="E204" s="77"/>
      <c r="F204" s="77"/>
      <c r="G204" s="77"/>
      <c r="H204" s="77"/>
      <c r="I204" s="77"/>
      <c r="J204" s="30"/>
      <c r="K204" s="30"/>
      <c r="L204" s="78"/>
      <c r="M204" s="77"/>
      <c r="N204" s="77"/>
      <c r="O204" s="77"/>
      <c r="P204" s="77"/>
      <c r="Q204" s="77"/>
    </row>
    <row r="205" spans="1:17" s="75" customFormat="1" x14ac:dyDescent="0.2">
      <c r="A205" s="76"/>
      <c r="B205" s="77"/>
      <c r="C205" s="77"/>
      <c r="D205" s="77"/>
      <c r="E205" s="77"/>
      <c r="F205" s="77"/>
      <c r="G205" s="77"/>
      <c r="H205" s="77"/>
      <c r="I205" s="77"/>
      <c r="J205" s="30"/>
      <c r="K205" s="30"/>
      <c r="L205" s="78"/>
      <c r="M205" s="77"/>
      <c r="N205" s="77"/>
      <c r="O205" s="77"/>
      <c r="P205" s="77"/>
      <c r="Q205" s="77"/>
    </row>
    <row r="206" spans="1:17" s="75" customFormat="1" x14ac:dyDescent="0.2">
      <c r="A206" s="76"/>
      <c r="B206" s="77"/>
      <c r="C206" s="77"/>
      <c r="D206" s="77"/>
      <c r="E206" s="77"/>
      <c r="F206" s="77"/>
      <c r="G206" s="77"/>
      <c r="H206" s="77"/>
      <c r="I206" s="77"/>
      <c r="J206" s="30"/>
      <c r="K206" s="30"/>
      <c r="L206" s="78"/>
      <c r="M206" s="77"/>
      <c r="N206" s="77"/>
      <c r="O206" s="77"/>
      <c r="P206" s="77"/>
      <c r="Q206" s="77"/>
    </row>
    <row r="207" spans="1:17" s="75" customFormat="1" x14ac:dyDescent="0.2">
      <c r="A207" s="76"/>
      <c r="B207" s="77"/>
      <c r="C207" s="77"/>
      <c r="D207" s="77"/>
      <c r="E207" s="77"/>
      <c r="F207" s="77"/>
      <c r="G207" s="77"/>
      <c r="H207" s="77"/>
      <c r="I207" s="77"/>
      <c r="J207" s="30"/>
      <c r="K207" s="30"/>
      <c r="L207" s="78"/>
      <c r="M207" s="77"/>
      <c r="N207" s="77"/>
      <c r="O207" s="77"/>
      <c r="P207" s="77"/>
      <c r="Q207" s="77"/>
    </row>
    <row r="208" spans="1:17" s="75" customFormat="1" x14ac:dyDescent="0.2">
      <c r="A208" s="76"/>
      <c r="B208" s="77"/>
      <c r="C208" s="77"/>
      <c r="D208" s="77"/>
      <c r="E208" s="77"/>
      <c r="F208" s="77"/>
      <c r="G208" s="77"/>
      <c r="H208" s="77"/>
      <c r="I208" s="77"/>
      <c r="J208" s="30"/>
      <c r="K208" s="30"/>
      <c r="L208" s="78"/>
      <c r="M208" s="77"/>
      <c r="N208" s="77"/>
      <c r="O208" s="77"/>
      <c r="P208" s="77"/>
      <c r="Q208" s="77"/>
    </row>
    <row r="209" spans="1:17" s="75" customFormat="1" x14ac:dyDescent="0.2">
      <c r="A209" s="76"/>
      <c r="B209" s="77"/>
      <c r="C209" s="77"/>
      <c r="D209" s="77"/>
      <c r="E209" s="77"/>
      <c r="F209" s="77"/>
      <c r="G209" s="77"/>
      <c r="H209" s="77"/>
      <c r="I209" s="77"/>
      <c r="J209" s="30"/>
      <c r="K209" s="30"/>
      <c r="L209" s="78"/>
      <c r="M209" s="77"/>
      <c r="N209" s="77"/>
      <c r="O209" s="77"/>
      <c r="P209" s="77"/>
      <c r="Q209" s="77"/>
    </row>
    <row r="210" spans="1:17" s="75" customFormat="1" x14ac:dyDescent="0.2">
      <c r="A210" s="76"/>
      <c r="B210" s="77"/>
      <c r="C210" s="77"/>
      <c r="D210" s="77"/>
      <c r="E210" s="77"/>
      <c r="F210" s="77"/>
      <c r="G210" s="77"/>
      <c r="H210" s="77"/>
      <c r="I210" s="77"/>
      <c r="J210" s="30"/>
      <c r="K210" s="30"/>
      <c r="L210" s="78"/>
      <c r="M210" s="77"/>
      <c r="N210" s="77"/>
      <c r="O210" s="77"/>
      <c r="P210" s="77"/>
      <c r="Q210" s="77"/>
    </row>
    <row r="211" spans="1:17" s="75" customFormat="1" x14ac:dyDescent="0.2">
      <c r="A211" s="76"/>
      <c r="B211" s="77"/>
      <c r="C211" s="77"/>
      <c r="D211" s="77"/>
      <c r="E211" s="77"/>
      <c r="F211" s="77"/>
      <c r="G211" s="77"/>
      <c r="H211" s="77"/>
      <c r="I211" s="77"/>
      <c r="J211" s="30"/>
      <c r="K211" s="30"/>
      <c r="L211" s="78"/>
      <c r="M211" s="77"/>
      <c r="N211" s="77"/>
      <c r="O211" s="77"/>
      <c r="P211" s="77"/>
      <c r="Q211" s="77"/>
    </row>
    <row r="212" spans="1:17" s="75" customFormat="1" x14ac:dyDescent="0.2">
      <c r="A212" s="76"/>
      <c r="B212" s="77"/>
      <c r="C212" s="77"/>
      <c r="D212" s="77"/>
      <c r="E212" s="77"/>
      <c r="F212" s="77"/>
      <c r="G212" s="77"/>
      <c r="H212" s="77"/>
      <c r="I212" s="77"/>
      <c r="J212" s="30"/>
      <c r="K212" s="30"/>
      <c r="L212" s="78"/>
      <c r="M212" s="77"/>
      <c r="N212" s="77"/>
      <c r="O212" s="77"/>
      <c r="P212" s="77"/>
      <c r="Q212" s="77"/>
    </row>
    <row r="213" spans="1:17" s="75" customFormat="1" x14ac:dyDescent="0.2">
      <c r="A213" s="76"/>
      <c r="B213" s="77"/>
      <c r="C213" s="77"/>
      <c r="D213" s="77"/>
      <c r="E213" s="77"/>
      <c r="F213" s="77"/>
      <c r="G213" s="77"/>
      <c r="H213" s="77"/>
      <c r="I213" s="77"/>
      <c r="J213" s="30"/>
      <c r="K213" s="30"/>
      <c r="L213" s="78"/>
      <c r="M213" s="77"/>
      <c r="N213" s="77"/>
      <c r="O213" s="77"/>
      <c r="P213" s="77"/>
      <c r="Q213" s="77"/>
    </row>
    <row r="214" spans="1:17" s="75" customFormat="1" x14ac:dyDescent="0.2">
      <c r="A214" s="76"/>
      <c r="B214" s="77"/>
      <c r="C214" s="77"/>
      <c r="D214" s="77"/>
      <c r="E214" s="77"/>
      <c r="F214" s="77"/>
      <c r="G214" s="77"/>
      <c r="H214" s="77"/>
      <c r="I214" s="77"/>
      <c r="J214" s="30"/>
      <c r="K214" s="30"/>
      <c r="L214" s="78"/>
      <c r="M214" s="77"/>
      <c r="N214" s="77"/>
      <c r="O214" s="77"/>
      <c r="P214" s="77"/>
      <c r="Q214" s="77"/>
    </row>
    <row r="215" spans="1:17" s="75" customFormat="1" x14ac:dyDescent="0.2">
      <c r="A215" s="76"/>
      <c r="B215" s="77"/>
      <c r="C215" s="77"/>
      <c r="D215" s="77"/>
      <c r="E215" s="77"/>
      <c r="F215" s="77"/>
      <c r="G215" s="77"/>
      <c r="H215" s="77"/>
      <c r="I215" s="77"/>
      <c r="J215" s="30"/>
      <c r="K215" s="30"/>
      <c r="L215" s="78"/>
      <c r="M215" s="77"/>
      <c r="N215" s="77"/>
      <c r="O215" s="77"/>
      <c r="P215" s="77"/>
      <c r="Q215" s="77"/>
    </row>
    <row r="216" spans="1:17" s="75" customFormat="1" x14ac:dyDescent="0.2">
      <c r="A216" s="76"/>
      <c r="B216" s="77"/>
      <c r="C216" s="77"/>
      <c r="D216" s="77"/>
      <c r="E216" s="77"/>
      <c r="F216" s="77"/>
      <c r="G216" s="77"/>
      <c r="H216" s="77"/>
      <c r="I216" s="77"/>
      <c r="J216" s="30"/>
      <c r="K216" s="30"/>
      <c r="L216" s="78"/>
      <c r="M216" s="77"/>
      <c r="N216" s="77"/>
      <c r="O216" s="77"/>
      <c r="P216" s="77"/>
      <c r="Q216" s="77"/>
    </row>
    <row r="217" spans="1:17" s="75" customFormat="1" x14ac:dyDescent="0.2">
      <c r="A217" s="76"/>
      <c r="B217" s="77"/>
      <c r="C217" s="77"/>
      <c r="D217" s="77"/>
      <c r="E217" s="77"/>
      <c r="F217" s="77"/>
      <c r="G217" s="77"/>
      <c r="H217" s="77"/>
      <c r="I217" s="77"/>
      <c r="J217" s="30"/>
      <c r="K217" s="30"/>
      <c r="L217" s="78"/>
      <c r="M217" s="77"/>
      <c r="N217" s="77"/>
      <c r="O217" s="77"/>
      <c r="P217" s="77"/>
      <c r="Q217" s="77"/>
    </row>
    <row r="218" spans="1:17" s="75" customFormat="1" x14ac:dyDescent="0.2">
      <c r="A218" s="76"/>
      <c r="B218" s="77"/>
      <c r="C218" s="77"/>
      <c r="D218" s="77"/>
      <c r="E218" s="77"/>
      <c r="F218" s="77"/>
      <c r="G218" s="77"/>
      <c r="H218" s="77"/>
      <c r="I218" s="77"/>
      <c r="J218" s="30"/>
      <c r="K218" s="30"/>
      <c r="L218" s="78"/>
      <c r="M218" s="77"/>
      <c r="N218" s="77"/>
      <c r="O218" s="77"/>
      <c r="P218" s="77"/>
      <c r="Q218" s="77"/>
    </row>
    <row r="219" spans="1:17" s="75" customFormat="1" x14ac:dyDescent="0.2">
      <c r="A219" s="76"/>
      <c r="B219" s="77"/>
      <c r="C219" s="77"/>
      <c r="D219" s="77"/>
      <c r="E219" s="77"/>
      <c r="F219" s="77"/>
      <c r="G219" s="77"/>
      <c r="H219" s="77"/>
      <c r="I219" s="77"/>
      <c r="J219" s="30"/>
      <c r="K219" s="30"/>
      <c r="L219" s="78"/>
      <c r="M219" s="77"/>
      <c r="N219" s="77"/>
      <c r="O219" s="77"/>
      <c r="P219" s="77"/>
      <c r="Q219" s="77"/>
    </row>
    <row r="220" spans="1:17" s="75" customFormat="1" x14ac:dyDescent="0.2">
      <c r="A220" s="76"/>
      <c r="B220" s="77"/>
      <c r="C220" s="77"/>
      <c r="D220" s="77"/>
      <c r="E220" s="77"/>
      <c r="F220" s="77"/>
      <c r="G220" s="77"/>
      <c r="H220" s="77"/>
      <c r="I220" s="77"/>
      <c r="J220" s="30"/>
      <c r="K220" s="30"/>
      <c r="L220" s="78"/>
      <c r="M220" s="77"/>
      <c r="N220" s="77"/>
      <c r="O220" s="77"/>
      <c r="P220" s="77"/>
      <c r="Q220" s="77"/>
    </row>
    <row r="221" spans="1:17" s="75" customFormat="1" x14ac:dyDescent="0.2">
      <c r="A221" s="76"/>
      <c r="B221" s="77"/>
      <c r="C221" s="77"/>
      <c r="D221" s="77"/>
      <c r="E221" s="77"/>
      <c r="F221" s="77"/>
      <c r="G221" s="77"/>
      <c r="H221" s="77"/>
      <c r="I221" s="77"/>
      <c r="J221" s="30"/>
      <c r="K221" s="30"/>
      <c r="L221" s="78"/>
      <c r="M221" s="77"/>
      <c r="N221" s="77"/>
      <c r="O221" s="77"/>
      <c r="P221" s="77"/>
      <c r="Q221" s="77"/>
    </row>
    <row r="222" spans="1:17" s="75" customFormat="1" x14ac:dyDescent="0.2">
      <c r="A222" s="76"/>
      <c r="B222" s="77"/>
      <c r="C222" s="77"/>
      <c r="D222" s="77"/>
      <c r="E222" s="77"/>
      <c r="F222" s="77"/>
      <c r="G222" s="77"/>
      <c r="H222" s="77"/>
      <c r="I222" s="77"/>
      <c r="J222" s="30"/>
      <c r="K222" s="30"/>
      <c r="L222" s="78"/>
      <c r="M222" s="77"/>
      <c r="N222" s="77"/>
      <c r="O222" s="77"/>
      <c r="P222" s="77"/>
      <c r="Q222" s="77"/>
    </row>
    <row r="223" spans="1:17" s="75" customFormat="1" x14ac:dyDescent="0.2">
      <c r="A223" s="76"/>
      <c r="B223" s="77"/>
      <c r="C223" s="77"/>
      <c r="D223" s="77"/>
      <c r="E223" s="77"/>
      <c r="F223" s="77"/>
      <c r="G223" s="77"/>
      <c r="H223" s="77"/>
      <c r="I223" s="77"/>
      <c r="J223" s="30"/>
      <c r="K223" s="30"/>
      <c r="L223" s="78"/>
      <c r="M223" s="77"/>
      <c r="N223" s="77"/>
      <c r="O223" s="77"/>
      <c r="P223" s="77"/>
      <c r="Q223" s="77"/>
    </row>
    <row r="224" spans="1:17" s="75" customFormat="1" x14ac:dyDescent="0.2">
      <c r="A224" s="76"/>
      <c r="B224" s="77"/>
      <c r="C224" s="77"/>
      <c r="D224" s="77"/>
      <c r="E224" s="77"/>
      <c r="F224" s="77"/>
      <c r="G224" s="77"/>
      <c r="H224" s="77"/>
      <c r="I224" s="77"/>
      <c r="J224" s="30"/>
      <c r="K224" s="30"/>
      <c r="L224" s="78"/>
      <c r="M224" s="77"/>
      <c r="N224" s="77"/>
      <c r="O224" s="77"/>
      <c r="P224" s="77"/>
      <c r="Q224" s="77"/>
    </row>
    <row r="225" spans="1:17" s="75" customFormat="1" x14ac:dyDescent="0.2">
      <c r="A225" s="76"/>
      <c r="B225" s="77"/>
      <c r="C225" s="77"/>
      <c r="D225" s="77"/>
      <c r="E225" s="77"/>
      <c r="F225" s="77"/>
      <c r="G225" s="77"/>
      <c r="H225" s="77"/>
      <c r="I225" s="77"/>
      <c r="J225" s="30"/>
      <c r="K225" s="30"/>
      <c r="L225" s="78"/>
      <c r="M225" s="77"/>
      <c r="N225" s="77"/>
      <c r="O225" s="77"/>
      <c r="P225" s="77"/>
      <c r="Q225" s="77"/>
    </row>
    <row r="226" spans="1:17" s="75" customFormat="1" x14ac:dyDescent="0.2">
      <c r="A226" s="76"/>
      <c r="B226" s="77"/>
      <c r="C226" s="77"/>
      <c r="D226" s="77"/>
      <c r="E226" s="77"/>
      <c r="F226" s="77"/>
      <c r="G226" s="77"/>
      <c r="H226" s="77"/>
      <c r="I226" s="77"/>
      <c r="J226" s="30"/>
      <c r="K226" s="30"/>
      <c r="L226" s="78"/>
      <c r="M226" s="77"/>
      <c r="N226" s="77"/>
      <c r="O226" s="77"/>
      <c r="P226" s="77"/>
      <c r="Q226" s="77"/>
    </row>
    <row r="227" spans="1:17" s="75" customFormat="1" x14ac:dyDescent="0.2">
      <c r="A227" s="76"/>
      <c r="B227" s="77"/>
      <c r="C227" s="77"/>
      <c r="D227" s="77"/>
      <c r="E227" s="77"/>
      <c r="F227" s="77"/>
      <c r="G227" s="77"/>
      <c r="H227" s="77"/>
      <c r="I227" s="77"/>
      <c r="J227" s="30"/>
      <c r="K227" s="30"/>
      <c r="L227" s="78"/>
      <c r="M227" s="77"/>
      <c r="N227" s="77"/>
      <c r="O227" s="77"/>
      <c r="P227" s="77"/>
      <c r="Q227" s="77"/>
    </row>
    <row r="228" spans="1:17" s="75" customFormat="1" x14ac:dyDescent="0.2">
      <c r="A228" s="76"/>
      <c r="B228" s="77"/>
      <c r="C228" s="77"/>
      <c r="D228" s="77"/>
      <c r="E228" s="77"/>
      <c r="F228" s="77"/>
      <c r="G228" s="77"/>
      <c r="H228" s="77"/>
      <c r="I228" s="77"/>
      <c r="J228" s="30"/>
      <c r="K228" s="30"/>
      <c r="L228" s="78"/>
      <c r="M228" s="77"/>
      <c r="N228" s="77"/>
      <c r="O228" s="77"/>
      <c r="P228" s="77"/>
      <c r="Q228" s="77"/>
    </row>
    <row r="229" spans="1:17" s="75" customFormat="1" x14ac:dyDescent="0.2">
      <c r="A229" s="76"/>
      <c r="B229" s="77"/>
      <c r="C229" s="77"/>
      <c r="D229" s="77"/>
      <c r="E229" s="77"/>
      <c r="F229" s="77"/>
      <c r="G229" s="77"/>
      <c r="H229" s="77"/>
      <c r="I229" s="77"/>
      <c r="J229" s="30"/>
      <c r="K229" s="30"/>
      <c r="L229" s="78"/>
      <c r="M229" s="77"/>
      <c r="N229" s="77"/>
      <c r="O229" s="77"/>
      <c r="P229" s="77"/>
      <c r="Q229" s="77"/>
    </row>
    <row r="230" spans="1:17" s="75" customFormat="1" x14ac:dyDescent="0.2">
      <c r="A230" s="76"/>
      <c r="B230" s="77"/>
      <c r="C230" s="77"/>
      <c r="D230" s="77"/>
      <c r="E230" s="77"/>
      <c r="F230" s="77"/>
      <c r="G230" s="77"/>
      <c r="H230" s="77"/>
      <c r="I230" s="77"/>
      <c r="J230" s="30"/>
      <c r="K230" s="30"/>
      <c r="L230" s="78"/>
      <c r="M230" s="77"/>
      <c r="N230" s="77"/>
      <c r="O230" s="77"/>
      <c r="P230" s="77"/>
      <c r="Q230" s="77"/>
    </row>
    <row r="231" spans="1:17" s="75" customFormat="1" x14ac:dyDescent="0.2">
      <c r="A231" s="76"/>
      <c r="B231" s="77"/>
      <c r="C231" s="77"/>
      <c r="D231" s="77"/>
      <c r="E231" s="77"/>
      <c r="F231" s="77"/>
      <c r="G231" s="77"/>
      <c r="H231" s="77"/>
      <c r="I231" s="77"/>
      <c r="J231" s="30"/>
      <c r="K231" s="30"/>
      <c r="L231" s="78"/>
      <c r="M231" s="77"/>
      <c r="N231" s="77"/>
      <c r="O231" s="77"/>
      <c r="P231" s="77"/>
      <c r="Q231" s="77"/>
    </row>
    <row r="232" spans="1:17" s="75" customFormat="1" x14ac:dyDescent="0.2">
      <c r="A232" s="76"/>
      <c r="B232" s="77"/>
      <c r="C232" s="77"/>
      <c r="D232" s="77"/>
      <c r="E232" s="77"/>
      <c r="F232" s="77"/>
      <c r="G232" s="77"/>
      <c r="H232" s="77"/>
      <c r="I232" s="77"/>
      <c r="J232" s="30"/>
      <c r="K232" s="30"/>
      <c r="L232" s="78"/>
      <c r="M232" s="77"/>
      <c r="N232" s="77"/>
      <c r="O232" s="77"/>
      <c r="P232" s="77"/>
      <c r="Q232" s="77"/>
    </row>
    <row r="233" spans="1:17" s="75" customFormat="1" x14ac:dyDescent="0.2">
      <c r="A233" s="76"/>
      <c r="B233" s="77"/>
      <c r="C233" s="77"/>
      <c r="D233" s="77"/>
      <c r="E233" s="77"/>
      <c r="F233" s="77"/>
      <c r="G233" s="77"/>
      <c r="H233" s="77"/>
      <c r="I233" s="77"/>
      <c r="J233" s="30"/>
      <c r="K233" s="30"/>
      <c r="L233" s="78"/>
      <c r="M233" s="77"/>
      <c r="N233" s="77"/>
      <c r="O233" s="77"/>
      <c r="P233" s="77"/>
      <c r="Q233" s="77"/>
    </row>
    <row r="234" spans="1:17" s="75" customFormat="1" x14ac:dyDescent="0.2">
      <c r="A234" s="76"/>
      <c r="B234" s="77"/>
      <c r="C234" s="77"/>
      <c r="D234" s="77"/>
      <c r="E234" s="77"/>
      <c r="F234" s="77"/>
      <c r="G234" s="77"/>
      <c r="H234" s="77"/>
      <c r="I234" s="77"/>
      <c r="J234" s="30"/>
      <c r="K234" s="30"/>
      <c r="L234" s="78"/>
      <c r="M234" s="77"/>
      <c r="N234" s="77"/>
      <c r="O234" s="77"/>
      <c r="P234" s="77"/>
      <c r="Q234" s="77"/>
    </row>
    <row r="235" spans="1:17" s="75" customFormat="1" x14ac:dyDescent="0.2">
      <c r="A235" s="76"/>
      <c r="B235" s="77"/>
      <c r="C235" s="77"/>
      <c r="D235" s="77"/>
      <c r="E235" s="77"/>
      <c r="F235" s="77"/>
      <c r="G235" s="77"/>
      <c r="H235" s="77"/>
      <c r="I235" s="77"/>
      <c r="J235" s="30"/>
      <c r="K235" s="30"/>
      <c r="L235" s="78"/>
      <c r="M235" s="77"/>
      <c r="N235" s="77"/>
      <c r="O235" s="77"/>
      <c r="P235" s="77"/>
      <c r="Q235" s="77"/>
    </row>
    <row r="236" spans="1:17" s="75" customFormat="1" x14ac:dyDescent="0.2">
      <c r="A236" s="76"/>
      <c r="B236" s="77"/>
      <c r="C236" s="77"/>
      <c r="D236" s="77"/>
      <c r="E236" s="77"/>
      <c r="F236" s="77"/>
      <c r="G236" s="77"/>
      <c r="H236" s="77"/>
      <c r="I236" s="77"/>
      <c r="J236" s="30"/>
      <c r="K236" s="30"/>
      <c r="L236" s="78"/>
      <c r="M236" s="77"/>
      <c r="N236" s="77"/>
      <c r="O236" s="77"/>
      <c r="P236" s="77"/>
      <c r="Q236" s="77"/>
    </row>
    <row r="237" spans="1:17" s="75" customFormat="1" x14ac:dyDescent="0.2">
      <c r="A237" s="76"/>
      <c r="B237" s="77"/>
      <c r="C237" s="77"/>
      <c r="D237" s="77"/>
      <c r="E237" s="77"/>
      <c r="F237" s="77"/>
      <c r="G237" s="77"/>
      <c r="H237" s="77"/>
      <c r="I237" s="77"/>
      <c r="J237" s="30"/>
      <c r="K237" s="30"/>
      <c r="L237" s="78"/>
      <c r="M237" s="77"/>
      <c r="N237" s="77"/>
      <c r="O237" s="77"/>
      <c r="P237" s="77"/>
      <c r="Q237" s="77"/>
    </row>
    <row r="238" spans="1:17" s="75" customFormat="1" x14ac:dyDescent="0.2">
      <c r="A238" s="76"/>
      <c r="B238" s="77"/>
      <c r="C238" s="77"/>
      <c r="D238" s="77"/>
      <c r="E238" s="77"/>
      <c r="F238" s="77"/>
      <c r="G238" s="77"/>
      <c r="H238" s="77"/>
      <c r="I238" s="77"/>
      <c r="J238" s="30"/>
      <c r="K238" s="30"/>
      <c r="L238" s="78"/>
      <c r="M238" s="77"/>
      <c r="N238" s="77"/>
      <c r="O238" s="77"/>
      <c r="P238" s="77"/>
      <c r="Q238" s="77"/>
    </row>
    <row r="239" spans="1:17" s="75" customFormat="1" x14ac:dyDescent="0.2">
      <c r="A239" s="76"/>
      <c r="B239" s="77"/>
      <c r="C239" s="77"/>
      <c r="D239" s="77"/>
      <c r="E239" s="77"/>
      <c r="F239" s="77"/>
      <c r="G239" s="77"/>
      <c r="H239" s="77"/>
      <c r="I239" s="77"/>
      <c r="J239" s="30"/>
      <c r="K239" s="30"/>
      <c r="L239" s="78"/>
      <c r="M239" s="77"/>
      <c r="N239" s="77"/>
      <c r="O239" s="77"/>
      <c r="P239" s="77"/>
      <c r="Q239" s="77"/>
    </row>
    <row r="240" spans="1:17" s="75" customFormat="1" x14ac:dyDescent="0.2">
      <c r="A240" s="76"/>
      <c r="B240" s="77"/>
      <c r="C240" s="77"/>
      <c r="D240" s="77"/>
      <c r="E240" s="77"/>
      <c r="F240" s="77"/>
      <c r="G240" s="77"/>
      <c r="H240" s="77"/>
      <c r="I240" s="77"/>
      <c r="J240" s="30"/>
      <c r="K240" s="30"/>
      <c r="L240" s="78"/>
      <c r="M240" s="77"/>
      <c r="N240" s="77"/>
      <c r="O240" s="77"/>
      <c r="P240" s="77"/>
      <c r="Q240" s="77"/>
    </row>
    <row r="241" spans="1:17" s="75" customFormat="1" x14ac:dyDescent="0.2">
      <c r="A241" s="76"/>
      <c r="B241" s="77"/>
      <c r="C241" s="77"/>
      <c r="D241" s="77"/>
      <c r="E241" s="77"/>
      <c r="F241" s="77"/>
      <c r="G241" s="77"/>
      <c r="H241" s="77"/>
      <c r="I241" s="77"/>
      <c r="J241" s="30"/>
      <c r="K241" s="30"/>
      <c r="L241" s="78"/>
      <c r="M241" s="77"/>
      <c r="N241" s="77"/>
      <c r="O241" s="77"/>
      <c r="P241" s="77"/>
      <c r="Q241" s="77"/>
    </row>
    <row r="242" spans="1:17" s="75" customFormat="1" x14ac:dyDescent="0.2">
      <c r="A242" s="76"/>
      <c r="B242" s="77"/>
      <c r="C242" s="77"/>
      <c r="D242" s="77"/>
      <c r="E242" s="77"/>
      <c r="F242" s="77"/>
      <c r="G242" s="77"/>
      <c r="H242" s="77"/>
      <c r="I242" s="77"/>
      <c r="J242" s="30"/>
      <c r="K242" s="30"/>
      <c r="L242" s="78"/>
      <c r="M242" s="77"/>
      <c r="N242" s="77"/>
      <c r="O242" s="77"/>
      <c r="P242" s="77"/>
      <c r="Q242" s="77"/>
    </row>
    <row r="243" spans="1:17" s="75" customFormat="1" x14ac:dyDescent="0.2">
      <c r="A243" s="76"/>
      <c r="B243" s="77"/>
      <c r="C243" s="77"/>
      <c r="D243" s="77"/>
      <c r="E243" s="77"/>
      <c r="F243" s="77"/>
      <c r="G243" s="77"/>
      <c r="H243" s="77"/>
      <c r="I243" s="77"/>
      <c r="J243" s="30"/>
      <c r="K243" s="30"/>
      <c r="L243" s="78"/>
      <c r="M243" s="77"/>
      <c r="N243" s="77"/>
      <c r="O243" s="77"/>
      <c r="P243" s="77"/>
      <c r="Q243" s="77"/>
    </row>
    <row r="244" spans="1:17" s="75" customFormat="1" x14ac:dyDescent="0.2">
      <c r="A244" s="76"/>
      <c r="B244" s="77"/>
      <c r="C244" s="77"/>
      <c r="D244" s="77"/>
      <c r="E244" s="77"/>
      <c r="F244" s="77"/>
      <c r="G244" s="77"/>
      <c r="H244" s="77"/>
      <c r="I244" s="77"/>
      <c r="J244" s="30"/>
      <c r="K244" s="30"/>
      <c r="L244" s="78"/>
      <c r="M244" s="77"/>
      <c r="N244" s="77"/>
      <c r="O244" s="77"/>
      <c r="P244" s="77"/>
      <c r="Q244" s="77"/>
    </row>
    <row r="245" spans="1:17" s="75" customFormat="1" x14ac:dyDescent="0.2">
      <c r="A245" s="76"/>
      <c r="B245" s="77"/>
      <c r="C245" s="77"/>
      <c r="D245" s="77"/>
      <c r="E245" s="77"/>
      <c r="F245" s="77"/>
      <c r="G245" s="77"/>
      <c r="H245" s="77"/>
      <c r="I245" s="77"/>
      <c r="J245" s="30"/>
      <c r="K245" s="30"/>
      <c r="L245" s="78"/>
      <c r="M245" s="77"/>
      <c r="N245" s="77"/>
      <c r="O245" s="77"/>
      <c r="P245" s="77"/>
      <c r="Q245" s="77"/>
    </row>
    <row r="246" spans="1:17" s="75" customFormat="1" x14ac:dyDescent="0.2">
      <c r="A246" s="76"/>
      <c r="B246" s="77"/>
      <c r="C246" s="77"/>
      <c r="D246" s="77"/>
      <c r="E246" s="77"/>
      <c r="F246" s="77"/>
      <c r="G246" s="77"/>
      <c r="H246" s="77"/>
      <c r="I246" s="77"/>
      <c r="J246" s="30"/>
      <c r="K246" s="30"/>
      <c r="L246" s="78"/>
      <c r="M246" s="77"/>
      <c r="N246" s="77"/>
      <c r="O246" s="77"/>
      <c r="P246" s="77"/>
      <c r="Q246" s="77"/>
    </row>
    <row r="247" spans="1:17" s="75" customFormat="1" x14ac:dyDescent="0.2">
      <c r="A247" s="76"/>
      <c r="B247" s="77"/>
      <c r="C247" s="77"/>
      <c r="D247" s="77"/>
      <c r="E247" s="77"/>
      <c r="F247" s="77"/>
      <c r="G247" s="77"/>
      <c r="H247" s="77"/>
      <c r="I247" s="77"/>
      <c r="J247" s="30"/>
      <c r="K247" s="30"/>
      <c r="L247" s="78"/>
      <c r="M247" s="77"/>
      <c r="N247" s="77"/>
      <c r="O247" s="77"/>
      <c r="P247" s="77"/>
      <c r="Q247" s="77"/>
    </row>
    <row r="248" spans="1:17" s="75" customFormat="1" x14ac:dyDescent="0.2">
      <c r="A248" s="76"/>
      <c r="B248" s="77"/>
      <c r="C248" s="77"/>
      <c r="D248" s="77"/>
      <c r="E248" s="77"/>
      <c r="F248" s="77"/>
      <c r="G248" s="77"/>
      <c r="H248" s="77"/>
      <c r="I248" s="77"/>
      <c r="J248" s="30"/>
      <c r="K248" s="30"/>
      <c r="L248" s="78"/>
      <c r="M248" s="77"/>
      <c r="N248" s="77"/>
      <c r="O248" s="77"/>
      <c r="P248" s="77"/>
      <c r="Q248" s="77"/>
    </row>
    <row r="249" spans="1:17" s="75" customFormat="1" x14ac:dyDescent="0.2">
      <c r="A249" s="76"/>
      <c r="B249" s="77"/>
      <c r="C249" s="77"/>
      <c r="D249" s="77"/>
      <c r="E249" s="77"/>
      <c r="F249" s="77"/>
      <c r="G249" s="77"/>
      <c r="H249" s="77"/>
      <c r="I249" s="77"/>
      <c r="J249" s="30"/>
      <c r="K249" s="30"/>
      <c r="L249" s="78"/>
      <c r="M249" s="77"/>
      <c r="N249" s="77"/>
      <c r="O249" s="77"/>
      <c r="P249" s="77"/>
      <c r="Q249" s="77"/>
    </row>
    <row r="250" spans="1:17" s="75" customFormat="1" x14ac:dyDescent="0.2">
      <c r="A250" s="76"/>
      <c r="B250" s="77"/>
      <c r="C250" s="77"/>
      <c r="D250" s="77"/>
      <c r="E250" s="77"/>
      <c r="F250" s="77"/>
      <c r="G250" s="77"/>
      <c r="H250" s="77"/>
      <c r="I250" s="77"/>
      <c r="J250" s="30"/>
      <c r="K250" s="30"/>
      <c r="L250" s="78"/>
      <c r="M250" s="77"/>
      <c r="N250" s="77"/>
      <c r="O250" s="77"/>
      <c r="P250" s="77"/>
      <c r="Q250" s="77"/>
    </row>
    <row r="251" spans="1:17" s="75" customFormat="1" x14ac:dyDescent="0.2">
      <c r="A251" s="76"/>
      <c r="B251" s="77"/>
      <c r="C251" s="77"/>
      <c r="D251" s="77"/>
      <c r="E251" s="77"/>
      <c r="F251" s="77"/>
      <c r="G251" s="77"/>
      <c r="H251" s="77"/>
      <c r="I251" s="77"/>
      <c r="J251" s="30"/>
      <c r="K251" s="30"/>
      <c r="L251" s="78"/>
      <c r="M251" s="77"/>
      <c r="N251" s="77"/>
      <c r="O251" s="77"/>
      <c r="P251" s="77"/>
      <c r="Q251" s="77"/>
    </row>
    <row r="252" spans="1:17" s="75" customFormat="1" x14ac:dyDescent="0.2">
      <c r="A252" s="76"/>
      <c r="B252" s="77"/>
      <c r="C252" s="77"/>
      <c r="D252" s="77"/>
      <c r="E252" s="77"/>
      <c r="F252" s="77"/>
      <c r="G252" s="77"/>
      <c r="H252" s="77"/>
      <c r="I252" s="77"/>
      <c r="J252" s="30"/>
      <c r="K252" s="30"/>
      <c r="L252" s="78"/>
      <c r="M252" s="77"/>
      <c r="N252" s="77"/>
      <c r="O252" s="77"/>
      <c r="P252" s="77"/>
      <c r="Q252" s="77"/>
    </row>
    <row r="253" spans="1:17" s="75" customFormat="1" x14ac:dyDescent="0.2">
      <c r="A253" s="76"/>
      <c r="B253" s="77"/>
      <c r="C253" s="77"/>
      <c r="D253" s="77"/>
      <c r="E253" s="77"/>
      <c r="F253" s="77"/>
      <c r="G253" s="77"/>
      <c r="H253" s="77"/>
      <c r="I253" s="77"/>
      <c r="J253" s="30"/>
      <c r="K253" s="30"/>
      <c r="L253" s="78"/>
      <c r="M253" s="77"/>
      <c r="N253" s="77"/>
      <c r="O253" s="77"/>
      <c r="P253" s="77"/>
      <c r="Q253" s="77"/>
    </row>
    <row r="254" spans="1:17" s="75" customFormat="1" x14ac:dyDescent="0.2">
      <c r="A254" s="76"/>
      <c r="B254" s="77"/>
      <c r="C254" s="77"/>
      <c r="D254" s="77"/>
      <c r="E254" s="77"/>
      <c r="F254" s="77"/>
      <c r="G254" s="77"/>
      <c r="H254" s="77"/>
      <c r="I254" s="77"/>
      <c r="J254" s="30"/>
      <c r="K254" s="30"/>
      <c r="L254" s="78"/>
      <c r="M254" s="77"/>
      <c r="N254" s="77"/>
      <c r="O254" s="77"/>
      <c r="P254" s="77"/>
      <c r="Q254" s="77"/>
    </row>
    <row r="255" spans="1:17" s="75" customFormat="1" x14ac:dyDescent="0.2">
      <c r="A255" s="76"/>
      <c r="B255" s="77"/>
      <c r="C255" s="77"/>
      <c r="D255" s="77"/>
      <c r="E255" s="77"/>
      <c r="F255" s="77"/>
      <c r="G255" s="77"/>
      <c r="H255" s="77"/>
      <c r="I255" s="77"/>
      <c r="J255" s="30"/>
      <c r="K255" s="30"/>
      <c r="L255" s="78"/>
      <c r="M255" s="77"/>
      <c r="N255" s="77"/>
      <c r="O255" s="77"/>
      <c r="P255" s="77"/>
      <c r="Q255" s="77"/>
    </row>
    <row r="256" spans="1:17" s="75" customFormat="1" x14ac:dyDescent="0.2">
      <c r="A256" s="76"/>
      <c r="B256" s="77"/>
      <c r="C256" s="77"/>
      <c r="D256" s="77"/>
      <c r="E256" s="77"/>
      <c r="F256" s="77"/>
      <c r="G256" s="77"/>
      <c r="H256" s="77"/>
      <c r="I256" s="77"/>
      <c r="J256" s="30"/>
      <c r="K256" s="30"/>
      <c r="L256" s="78"/>
      <c r="M256" s="77"/>
      <c r="N256" s="77"/>
      <c r="O256" s="77"/>
      <c r="P256" s="77"/>
      <c r="Q256" s="77"/>
    </row>
    <row r="257" spans="1:17" s="75" customFormat="1" x14ac:dyDescent="0.2">
      <c r="A257" s="76"/>
      <c r="B257" s="77"/>
      <c r="C257" s="77"/>
      <c r="D257" s="77"/>
      <c r="E257" s="77"/>
      <c r="F257" s="77"/>
      <c r="G257" s="77"/>
      <c r="H257" s="77"/>
      <c r="I257" s="77"/>
      <c r="J257" s="30"/>
      <c r="K257" s="30"/>
      <c r="L257" s="78"/>
      <c r="M257" s="77"/>
      <c r="N257" s="77"/>
      <c r="O257" s="77"/>
      <c r="P257" s="77"/>
      <c r="Q257" s="77"/>
    </row>
    <row r="258" spans="1:17" s="75" customFormat="1" x14ac:dyDescent="0.2">
      <c r="A258" s="76"/>
      <c r="B258" s="77"/>
      <c r="C258" s="77"/>
      <c r="D258" s="77"/>
      <c r="E258" s="77"/>
      <c r="F258" s="77"/>
      <c r="G258" s="77"/>
      <c r="H258" s="77"/>
      <c r="I258" s="77"/>
      <c r="J258" s="30"/>
      <c r="K258" s="30"/>
      <c r="L258" s="78"/>
      <c r="M258" s="77"/>
      <c r="N258" s="77"/>
      <c r="O258" s="77"/>
      <c r="P258" s="77"/>
      <c r="Q258" s="77"/>
    </row>
    <row r="259" spans="1:17" s="75" customFormat="1" x14ac:dyDescent="0.2">
      <c r="A259" s="76"/>
      <c r="B259" s="77"/>
      <c r="C259" s="77"/>
      <c r="D259" s="77"/>
      <c r="E259" s="77"/>
      <c r="F259" s="77"/>
      <c r="G259" s="77"/>
      <c r="H259" s="77"/>
      <c r="I259" s="77"/>
      <c r="J259" s="30"/>
      <c r="K259" s="30"/>
      <c r="L259" s="78"/>
      <c r="M259" s="77"/>
      <c r="N259" s="77"/>
      <c r="O259" s="77"/>
      <c r="P259" s="77"/>
      <c r="Q259" s="77"/>
    </row>
    <row r="260" spans="1:17" s="75" customFormat="1" x14ac:dyDescent="0.2">
      <c r="A260" s="76"/>
      <c r="B260" s="77"/>
      <c r="C260" s="77"/>
      <c r="D260" s="77"/>
      <c r="E260" s="77"/>
      <c r="F260" s="77"/>
      <c r="G260" s="77"/>
      <c r="H260" s="77"/>
      <c r="I260" s="77"/>
      <c r="J260" s="30"/>
      <c r="K260" s="30"/>
      <c r="L260" s="78"/>
      <c r="M260" s="77"/>
      <c r="N260" s="77"/>
      <c r="O260" s="77"/>
      <c r="P260" s="77"/>
      <c r="Q260" s="77"/>
    </row>
    <row r="261" spans="1:17" s="75" customFormat="1" x14ac:dyDescent="0.2">
      <c r="A261" s="76"/>
      <c r="B261" s="77"/>
      <c r="C261" s="77"/>
      <c r="D261" s="77"/>
      <c r="E261" s="77"/>
      <c r="F261" s="77"/>
      <c r="G261" s="77"/>
      <c r="H261" s="77"/>
      <c r="I261" s="77"/>
      <c r="J261" s="30"/>
      <c r="K261" s="30"/>
      <c r="L261" s="78"/>
      <c r="M261" s="77"/>
      <c r="N261" s="77"/>
      <c r="O261" s="77"/>
      <c r="P261" s="77"/>
      <c r="Q261" s="77"/>
    </row>
    <row r="262" spans="1:17" s="75" customFormat="1" x14ac:dyDescent="0.2">
      <c r="A262" s="76"/>
      <c r="B262" s="77"/>
      <c r="C262" s="77"/>
      <c r="D262" s="77"/>
      <c r="E262" s="77"/>
      <c r="F262" s="77"/>
      <c r="G262" s="77"/>
      <c r="H262" s="77"/>
      <c r="I262" s="77"/>
      <c r="J262" s="30"/>
      <c r="K262" s="30"/>
      <c r="L262" s="78"/>
      <c r="M262" s="77"/>
      <c r="N262" s="77"/>
      <c r="O262" s="77"/>
      <c r="P262" s="77"/>
      <c r="Q262" s="77"/>
    </row>
    <row r="263" spans="1:17" s="75" customFormat="1" x14ac:dyDescent="0.2">
      <c r="A263" s="76"/>
      <c r="B263" s="77"/>
      <c r="C263" s="77"/>
      <c r="D263" s="77"/>
      <c r="E263" s="77"/>
      <c r="F263" s="77"/>
      <c r="G263" s="77"/>
      <c r="H263" s="77"/>
      <c r="I263" s="77"/>
      <c r="J263" s="30"/>
      <c r="K263" s="30"/>
      <c r="L263" s="78"/>
      <c r="M263" s="77"/>
      <c r="N263" s="77"/>
      <c r="O263" s="77"/>
      <c r="P263" s="77"/>
      <c r="Q263" s="77"/>
    </row>
    <row r="264" spans="1:17" s="75" customFormat="1" x14ac:dyDescent="0.2">
      <c r="A264" s="76"/>
      <c r="B264" s="77"/>
      <c r="C264" s="77"/>
      <c r="D264" s="77"/>
      <c r="E264" s="77"/>
      <c r="F264" s="77"/>
      <c r="G264" s="77"/>
      <c r="H264" s="77"/>
      <c r="I264" s="77"/>
      <c r="J264" s="30"/>
      <c r="K264" s="30"/>
      <c r="L264" s="78"/>
      <c r="M264" s="77"/>
      <c r="N264" s="77"/>
      <c r="O264" s="77"/>
      <c r="P264" s="77"/>
      <c r="Q264" s="77"/>
    </row>
    <row r="265" spans="1:17" s="75" customFormat="1" x14ac:dyDescent="0.2">
      <c r="A265" s="76"/>
      <c r="B265" s="77"/>
      <c r="C265" s="77"/>
      <c r="D265" s="77"/>
      <c r="E265" s="77"/>
      <c r="F265" s="77"/>
      <c r="G265" s="77"/>
      <c r="H265" s="77"/>
      <c r="I265" s="77"/>
      <c r="J265" s="30"/>
      <c r="K265" s="30"/>
      <c r="L265" s="78"/>
      <c r="M265" s="77"/>
      <c r="N265" s="77"/>
      <c r="O265" s="77"/>
      <c r="P265" s="77"/>
      <c r="Q265" s="77"/>
    </row>
    <row r="266" spans="1:17" s="75" customFormat="1" x14ac:dyDescent="0.2">
      <c r="A266" s="76"/>
      <c r="B266" s="77"/>
      <c r="C266" s="77"/>
      <c r="D266" s="77"/>
      <c r="E266" s="77"/>
      <c r="F266" s="77"/>
      <c r="G266" s="77"/>
      <c r="H266" s="77"/>
      <c r="I266" s="77"/>
      <c r="J266" s="30"/>
      <c r="K266" s="30"/>
      <c r="L266" s="78"/>
      <c r="M266" s="77"/>
      <c r="N266" s="77"/>
      <c r="O266" s="77"/>
      <c r="P266" s="77"/>
      <c r="Q266" s="77"/>
    </row>
    <row r="267" spans="1:17" s="75" customFormat="1" x14ac:dyDescent="0.2">
      <c r="A267" s="76"/>
      <c r="B267" s="77"/>
      <c r="C267" s="77"/>
      <c r="D267" s="77"/>
      <c r="E267" s="77"/>
      <c r="F267" s="77"/>
      <c r="G267" s="77"/>
      <c r="H267" s="77"/>
      <c r="I267" s="77"/>
      <c r="J267" s="30"/>
      <c r="K267" s="30"/>
      <c r="L267" s="78"/>
      <c r="M267" s="77"/>
      <c r="N267" s="77"/>
      <c r="O267" s="77"/>
      <c r="P267" s="77"/>
      <c r="Q267" s="77"/>
    </row>
    <row r="268" spans="1:17" s="75" customFormat="1" x14ac:dyDescent="0.2">
      <c r="A268" s="76"/>
      <c r="B268" s="77"/>
      <c r="C268" s="77"/>
      <c r="D268" s="77"/>
      <c r="E268" s="77"/>
      <c r="F268" s="77"/>
      <c r="G268" s="77"/>
      <c r="H268" s="77"/>
      <c r="I268" s="77"/>
      <c r="J268" s="30"/>
      <c r="K268" s="30"/>
      <c r="L268" s="78"/>
      <c r="M268" s="77"/>
      <c r="N268" s="77"/>
      <c r="O268" s="77"/>
      <c r="P268" s="77"/>
      <c r="Q268" s="77"/>
    </row>
    <row r="269" spans="1:17" s="75" customFormat="1" x14ac:dyDescent="0.2">
      <c r="A269" s="76"/>
      <c r="B269" s="77"/>
      <c r="C269" s="77"/>
      <c r="D269" s="77"/>
      <c r="E269" s="77"/>
      <c r="F269" s="77"/>
      <c r="G269" s="77"/>
      <c r="H269" s="77"/>
      <c r="I269" s="77"/>
      <c r="J269" s="30"/>
      <c r="K269" s="30"/>
      <c r="L269" s="78"/>
      <c r="M269" s="77"/>
      <c r="N269" s="77"/>
      <c r="O269" s="77"/>
      <c r="P269" s="77"/>
      <c r="Q269" s="77"/>
    </row>
    <row r="270" spans="1:17" s="75" customFormat="1" x14ac:dyDescent="0.2">
      <c r="A270" s="76"/>
      <c r="B270" s="77"/>
      <c r="C270" s="77"/>
      <c r="D270" s="77"/>
      <c r="E270" s="77"/>
      <c r="F270" s="77"/>
      <c r="G270" s="77"/>
      <c r="H270" s="77"/>
      <c r="I270" s="77"/>
      <c r="J270" s="30"/>
      <c r="K270" s="30"/>
      <c r="L270" s="78"/>
      <c r="M270" s="77"/>
      <c r="N270" s="77"/>
      <c r="O270" s="77"/>
      <c r="P270" s="77"/>
      <c r="Q270" s="77"/>
    </row>
    <row r="271" spans="1:17" s="75" customFormat="1" x14ac:dyDescent="0.2">
      <c r="A271" s="76"/>
      <c r="B271" s="77"/>
      <c r="C271" s="77"/>
      <c r="D271" s="77"/>
      <c r="E271" s="77"/>
      <c r="F271" s="77"/>
      <c r="G271" s="77"/>
      <c r="H271" s="77"/>
      <c r="I271" s="77"/>
      <c r="J271" s="30"/>
      <c r="K271" s="30"/>
      <c r="L271" s="78"/>
      <c r="M271" s="77"/>
      <c r="N271" s="77"/>
      <c r="O271" s="77"/>
      <c r="P271" s="77"/>
      <c r="Q271" s="77"/>
    </row>
    <row r="272" spans="1:17" s="75" customFormat="1" x14ac:dyDescent="0.2">
      <c r="A272" s="76"/>
      <c r="B272" s="77"/>
      <c r="C272" s="77"/>
      <c r="D272" s="77"/>
      <c r="E272" s="77"/>
      <c r="F272" s="77"/>
      <c r="G272" s="77"/>
      <c r="H272" s="77"/>
      <c r="I272" s="77"/>
      <c r="J272" s="30"/>
      <c r="K272" s="30"/>
      <c r="L272" s="78"/>
      <c r="M272" s="77"/>
      <c r="N272" s="77"/>
      <c r="O272" s="77"/>
      <c r="P272" s="77"/>
      <c r="Q272" s="77"/>
    </row>
    <row r="273" spans="1:17" s="75" customFormat="1" x14ac:dyDescent="0.2">
      <c r="A273" s="76"/>
      <c r="B273" s="77"/>
      <c r="C273" s="77"/>
      <c r="D273" s="77"/>
      <c r="E273" s="77"/>
      <c r="F273" s="77"/>
      <c r="G273" s="77"/>
      <c r="H273" s="77"/>
      <c r="I273" s="77"/>
      <c r="J273" s="30"/>
      <c r="K273" s="30"/>
      <c r="L273" s="78"/>
      <c r="M273" s="77"/>
      <c r="N273" s="77"/>
      <c r="O273" s="77"/>
      <c r="P273" s="77"/>
      <c r="Q273" s="77"/>
    </row>
    <row r="274" spans="1:17" s="75" customFormat="1" x14ac:dyDescent="0.2">
      <c r="A274" s="76"/>
      <c r="B274" s="77"/>
      <c r="C274" s="77"/>
      <c r="D274" s="77"/>
      <c r="E274" s="77"/>
      <c r="F274" s="77"/>
      <c r="G274" s="77"/>
      <c r="H274" s="77"/>
      <c r="I274" s="77"/>
      <c r="J274" s="30"/>
      <c r="K274" s="30"/>
      <c r="L274" s="78"/>
      <c r="M274" s="77"/>
      <c r="N274" s="77"/>
      <c r="O274" s="77"/>
      <c r="P274" s="77"/>
      <c r="Q274" s="77"/>
    </row>
    <row r="275" spans="1:17" s="75" customFormat="1" x14ac:dyDescent="0.2">
      <c r="A275" s="76"/>
      <c r="B275" s="77"/>
      <c r="C275" s="77"/>
      <c r="D275" s="77"/>
      <c r="E275" s="77"/>
      <c r="F275" s="77"/>
      <c r="G275" s="77"/>
      <c r="H275" s="77"/>
      <c r="I275" s="77"/>
      <c r="J275" s="30"/>
      <c r="K275" s="30"/>
      <c r="L275" s="78"/>
      <c r="M275" s="77"/>
      <c r="N275" s="77"/>
      <c r="O275" s="77"/>
      <c r="P275" s="77"/>
      <c r="Q275" s="77"/>
    </row>
    <row r="276" spans="1:17" s="75" customFormat="1" x14ac:dyDescent="0.2">
      <c r="A276" s="76"/>
      <c r="B276" s="77"/>
      <c r="C276" s="77"/>
      <c r="D276" s="77"/>
      <c r="E276" s="77"/>
      <c r="F276" s="77"/>
      <c r="G276" s="77"/>
      <c r="H276" s="77"/>
      <c r="I276" s="77"/>
      <c r="J276" s="30"/>
      <c r="K276" s="30"/>
      <c r="L276" s="78"/>
      <c r="M276" s="77"/>
      <c r="N276" s="77"/>
      <c r="O276" s="77"/>
      <c r="P276" s="77"/>
      <c r="Q276" s="77"/>
    </row>
    <row r="277" spans="1:17" s="75" customFormat="1" x14ac:dyDescent="0.2">
      <c r="A277" s="76"/>
      <c r="B277" s="77"/>
      <c r="C277" s="77"/>
      <c r="D277" s="77"/>
      <c r="E277" s="77"/>
      <c r="F277" s="77"/>
      <c r="G277" s="77"/>
      <c r="H277" s="77"/>
      <c r="I277" s="77"/>
      <c r="J277" s="30"/>
      <c r="K277" s="30"/>
      <c r="L277" s="78"/>
      <c r="M277" s="77"/>
      <c r="N277" s="77"/>
      <c r="O277" s="77"/>
      <c r="P277" s="77"/>
      <c r="Q277" s="77"/>
    </row>
    <row r="278" spans="1:17" s="75" customFormat="1" x14ac:dyDescent="0.2">
      <c r="A278" s="76"/>
      <c r="B278" s="77"/>
      <c r="C278" s="77"/>
      <c r="D278" s="77"/>
      <c r="E278" s="77"/>
      <c r="F278" s="77"/>
      <c r="G278" s="77"/>
      <c r="H278" s="77"/>
      <c r="I278" s="77"/>
      <c r="J278" s="30"/>
      <c r="K278" s="30"/>
      <c r="L278" s="78"/>
      <c r="M278" s="77"/>
      <c r="N278" s="77"/>
      <c r="O278" s="77"/>
      <c r="P278" s="77"/>
      <c r="Q278" s="77"/>
    </row>
    <row r="279" spans="1:17" s="75" customFormat="1" x14ac:dyDescent="0.2">
      <c r="A279" s="76"/>
      <c r="B279" s="77"/>
      <c r="C279" s="77"/>
      <c r="D279" s="77"/>
      <c r="E279" s="77"/>
      <c r="F279" s="77"/>
      <c r="G279" s="77"/>
      <c r="H279" s="77"/>
      <c r="I279" s="77"/>
      <c r="J279" s="30"/>
      <c r="K279" s="30"/>
      <c r="L279" s="78"/>
      <c r="M279" s="77"/>
      <c r="N279" s="77"/>
      <c r="O279" s="77"/>
      <c r="P279" s="77"/>
      <c r="Q279" s="77"/>
    </row>
    <row r="280" spans="1:17" s="75" customFormat="1" x14ac:dyDescent="0.2">
      <c r="A280" s="76"/>
      <c r="B280" s="77"/>
      <c r="C280" s="77"/>
      <c r="D280" s="77"/>
      <c r="E280" s="77"/>
      <c r="F280" s="77"/>
      <c r="G280" s="77"/>
      <c r="H280" s="77"/>
      <c r="I280" s="77"/>
      <c r="J280" s="30"/>
      <c r="K280" s="30"/>
      <c r="L280" s="78"/>
      <c r="M280" s="77"/>
      <c r="N280" s="77"/>
      <c r="O280" s="77"/>
      <c r="P280" s="77"/>
      <c r="Q280" s="77"/>
    </row>
    <row r="281" spans="1:17" s="75" customFormat="1" x14ac:dyDescent="0.2">
      <c r="A281" s="76"/>
      <c r="B281" s="77"/>
      <c r="C281" s="77"/>
      <c r="D281" s="77"/>
      <c r="E281" s="77"/>
      <c r="F281" s="77"/>
      <c r="G281" s="77"/>
      <c r="H281" s="77"/>
      <c r="I281" s="77"/>
      <c r="J281" s="30"/>
      <c r="K281" s="30"/>
      <c r="L281" s="78"/>
      <c r="M281" s="77"/>
      <c r="N281" s="77"/>
      <c r="O281" s="77"/>
      <c r="P281" s="77"/>
      <c r="Q281" s="77"/>
    </row>
    <row r="282" spans="1:17" s="75" customFormat="1" x14ac:dyDescent="0.2">
      <c r="A282" s="76"/>
      <c r="B282" s="77"/>
      <c r="C282" s="77"/>
      <c r="D282" s="77"/>
      <c r="E282" s="77"/>
      <c r="F282" s="77"/>
      <c r="G282" s="77"/>
      <c r="H282" s="77"/>
      <c r="I282" s="77"/>
      <c r="J282" s="30"/>
      <c r="K282" s="30"/>
      <c r="L282" s="78"/>
      <c r="M282" s="77"/>
      <c r="N282" s="77"/>
      <c r="O282" s="77"/>
      <c r="P282" s="77"/>
      <c r="Q282" s="77"/>
    </row>
    <row r="283" spans="1:17" s="75" customFormat="1" x14ac:dyDescent="0.2">
      <c r="A283" s="76"/>
      <c r="B283" s="77"/>
      <c r="C283" s="77"/>
      <c r="D283" s="77"/>
      <c r="E283" s="77"/>
      <c r="F283" s="77"/>
      <c r="G283" s="77"/>
      <c r="H283" s="77"/>
      <c r="I283" s="77"/>
      <c r="J283" s="30"/>
      <c r="K283" s="30"/>
      <c r="L283" s="78"/>
      <c r="M283" s="77"/>
      <c r="N283" s="77"/>
      <c r="O283" s="77"/>
      <c r="P283" s="77"/>
      <c r="Q283" s="77"/>
    </row>
    <row r="284" spans="1:17" s="75" customFormat="1" x14ac:dyDescent="0.2">
      <c r="A284" s="76"/>
      <c r="B284" s="77"/>
      <c r="C284" s="77"/>
      <c r="D284" s="77"/>
      <c r="E284" s="77"/>
      <c r="F284" s="77"/>
      <c r="G284" s="77"/>
      <c r="H284" s="77"/>
      <c r="I284" s="77"/>
      <c r="J284" s="30"/>
      <c r="K284" s="30"/>
      <c r="L284" s="78"/>
      <c r="M284" s="77"/>
      <c r="N284" s="77"/>
      <c r="O284" s="77"/>
      <c r="P284" s="77"/>
      <c r="Q284" s="77"/>
    </row>
    <row r="285" spans="1:17" s="75" customFormat="1" x14ac:dyDescent="0.2">
      <c r="A285" s="76"/>
      <c r="B285" s="77"/>
      <c r="C285" s="77"/>
      <c r="D285" s="77"/>
      <c r="E285" s="77"/>
      <c r="F285" s="77"/>
      <c r="G285" s="77"/>
      <c r="H285" s="77"/>
      <c r="I285" s="77"/>
      <c r="J285" s="30"/>
      <c r="K285" s="30"/>
      <c r="L285" s="78"/>
      <c r="M285" s="77"/>
      <c r="N285" s="77"/>
      <c r="O285" s="77"/>
      <c r="P285" s="77"/>
      <c r="Q285" s="77"/>
    </row>
    <row r="286" spans="1:17" s="75" customFormat="1" x14ac:dyDescent="0.2">
      <c r="A286" s="76"/>
      <c r="B286" s="77"/>
      <c r="C286" s="77"/>
      <c r="D286" s="77"/>
      <c r="E286" s="77"/>
      <c r="F286" s="77"/>
      <c r="G286" s="77"/>
      <c r="H286" s="77"/>
      <c r="I286" s="77"/>
      <c r="J286" s="30"/>
      <c r="K286" s="30"/>
      <c r="L286" s="78"/>
      <c r="M286" s="77"/>
      <c r="N286" s="77"/>
      <c r="O286" s="77"/>
      <c r="P286" s="77"/>
      <c r="Q286" s="77"/>
    </row>
    <row r="287" spans="1:17" s="75" customFormat="1" x14ac:dyDescent="0.2">
      <c r="A287" s="76"/>
      <c r="B287" s="77"/>
      <c r="C287" s="77"/>
      <c r="D287" s="77"/>
      <c r="E287" s="77"/>
      <c r="F287" s="77"/>
      <c r="G287" s="77"/>
      <c r="H287" s="77"/>
      <c r="I287" s="77"/>
      <c r="J287" s="30"/>
      <c r="K287" s="30"/>
      <c r="L287" s="78"/>
      <c r="M287" s="77"/>
      <c r="N287" s="77"/>
      <c r="O287" s="77"/>
      <c r="P287" s="77"/>
      <c r="Q287" s="77"/>
    </row>
    <row r="288" spans="1:17" s="75" customFormat="1" x14ac:dyDescent="0.2">
      <c r="A288" s="76"/>
      <c r="B288" s="77"/>
      <c r="C288" s="77"/>
      <c r="D288" s="77"/>
      <c r="E288" s="77"/>
      <c r="F288" s="77"/>
      <c r="G288" s="77"/>
      <c r="H288" s="77"/>
      <c r="I288" s="77"/>
      <c r="J288" s="30"/>
      <c r="K288" s="30"/>
      <c r="L288" s="78"/>
      <c r="M288" s="77"/>
      <c r="N288" s="77"/>
      <c r="O288" s="77"/>
      <c r="P288" s="77"/>
      <c r="Q288" s="77"/>
    </row>
    <row r="289" spans="1:17" s="75" customFormat="1" x14ac:dyDescent="0.2">
      <c r="A289" s="76"/>
      <c r="B289" s="77"/>
      <c r="C289" s="77"/>
      <c r="D289" s="77"/>
      <c r="E289" s="77"/>
      <c r="F289" s="77"/>
      <c r="G289" s="77"/>
      <c r="H289" s="77"/>
      <c r="I289" s="77"/>
      <c r="J289" s="30"/>
      <c r="K289" s="30"/>
      <c r="L289" s="78"/>
      <c r="M289" s="77"/>
      <c r="N289" s="77"/>
      <c r="O289" s="77"/>
      <c r="P289" s="77"/>
      <c r="Q289" s="77"/>
    </row>
    <row r="290" spans="1:17" s="75" customFormat="1" x14ac:dyDescent="0.2">
      <c r="A290" s="76"/>
      <c r="B290" s="77"/>
      <c r="C290" s="77"/>
      <c r="D290" s="77"/>
      <c r="E290" s="77"/>
      <c r="F290" s="77"/>
      <c r="G290" s="77"/>
      <c r="H290" s="77"/>
      <c r="I290" s="77"/>
      <c r="J290" s="30"/>
      <c r="K290" s="30"/>
      <c r="L290" s="78"/>
      <c r="M290" s="77"/>
      <c r="N290" s="77"/>
      <c r="O290" s="77"/>
      <c r="P290" s="77"/>
      <c r="Q290" s="77"/>
    </row>
    <row r="291" spans="1:17" s="75" customFormat="1" x14ac:dyDescent="0.2">
      <c r="A291" s="76"/>
      <c r="B291" s="77"/>
      <c r="C291" s="77"/>
      <c r="D291" s="77"/>
      <c r="E291" s="77"/>
      <c r="F291" s="77"/>
      <c r="G291" s="77"/>
      <c r="H291" s="77"/>
      <c r="I291" s="77"/>
      <c r="J291" s="30"/>
      <c r="K291" s="30"/>
      <c r="L291" s="78"/>
      <c r="M291" s="77"/>
      <c r="N291" s="77"/>
      <c r="O291" s="77"/>
      <c r="P291" s="77"/>
      <c r="Q291" s="77"/>
    </row>
    <row r="292" spans="1:17" s="75" customFormat="1" x14ac:dyDescent="0.2">
      <c r="A292" s="76"/>
      <c r="B292" s="77"/>
      <c r="C292" s="77"/>
      <c r="D292" s="77"/>
      <c r="E292" s="77"/>
      <c r="F292" s="77"/>
      <c r="G292" s="77"/>
      <c r="H292" s="77"/>
      <c r="I292" s="77"/>
      <c r="J292" s="30"/>
      <c r="K292" s="30"/>
      <c r="L292" s="78"/>
      <c r="M292" s="77"/>
      <c r="N292" s="77"/>
      <c r="O292" s="77"/>
      <c r="P292" s="77"/>
      <c r="Q292" s="77"/>
    </row>
    <row r="293" spans="1:17" s="75" customFormat="1" x14ac:dyDescent="0.2">
      <c r="A293" s="76"/>
      <c r="B293" s="77"/>
      <c r="C293" s="77"/>
      <c r="D293" s="77"/>
      <c r="E293" s="77"/>
      <c r="F293" s="77"/>
      <c r="G293" s="77"/>
      <c r="H293" s="77"/>
      <c r="I293" s="77"/>
      <c r="J293" s="30"/>
      <c r="K293" s="30"/>
      <c r="L293" s="78"/>
      <c r="M293" s="77"/>
      <c r="N293" s="77"/>
      <c r="O293" s="77"/>
      <c r="P293" s="77"/>
      <c r="Q293" s="77"/>
    </row>
    <row r="294" spans="1:17" s="75" customFormat="1" x14ac:dyDescent="0.2">
      <c r="A294" s="76"/>
      <c r="B294" s="77"/>
      <c r="C294" s="77"/>
      <c r="D294" s="77"/>
      <c r="E294" s="77"/>
      <c r="F294" s="77"/>
      <c r="G294" s="77"/>
      <c r="H294" s="77"/>
      <c r="I294" s="77"/>
      <c r="J294" s="30"/>
      <c r="K294" s="30"/>
      <c r="L294" s="78"/>
      <c r="M294" s="77"/>
      <c r="N294" s="77"/>
      <c r="O294" s="77"/>
      <c r="P294" s="77"/>
      <c r="Q294" s="77"/>
    </row>
    <row r="295" spans="1:17" s="75" customFormat="1" x14ac:dyDescent="0.2">
      <c r="A295" s="76"/>
      <c r="B295" s="77"/>
      <c r="C295" s="77"/>
      <c r="D295" s="77"/>
      <c r="E295" s="77"/>
      <c r="F295" s="77"/>
      <c r="G295" s="77"/>
      <c r="H295" s="77"/>
      <c r="I295" s="77"/>
      <c r="J295" s="30"/>
      <c r="K295" s="30"/>
      <c r="L295" s="78"/>
      <c r="M295" s="77"/>
      <c r="N295" s="77"/>
      <c r="O295" s="77"/>
      <c r="P295" s="77"/>
      <c r="Q295" s="77"/>
    </row>
    <row r="296" spans="1:17" s="75" customFormat="1" x14ac:dyDescent="0.2">
      <c r="A296" s="76"/>
      <c r="B296" s="77"/>
      <c r="C296" s="77"/>
      <c r="D296" s="77"/>
      <c r="E296" s="77"/>
      <c r="F296" s="77"/>
      <c r="G296" s="77"/>
      <c r="H296" s="77"/>
      <c r="I296" s="77"/>
      <c r="J296" s="30"/>
      <c r="K296" s="30"/>
      <c r="L296" s="78"/>
      <c r="M296" s="77"/>
      <c r="N296" s="77"/>
      <c r="O296" s="77"/>
      <c r="P296" s="77"/>
      <c r="Q296" s="77"/>
    </row>
    <row r="297" spans="1:17" s="75" customFormat="1" x14ac:dyDescent="0.2">
      <c r="A297" s="76"/>
      <c r="B297" s="77"/>
      <c r="C297" s="77"/>
      <c r="D297" s="77"/>
      <c r="E297" s="77"/>
      <c r="F297" s="77"/>
      <c r="G297" s="77"/>
      <c r="H297" s="77"/>
      <c r="I297" s="77"/>
      <c r="J297" s="30"/>
      <c r="K297" s="30"/>
      <c r="L297" s="78"/>
      <c r="M297" s="77"/>
      <c r="N297" s="77"/>
      <c r="O297" s="77"/>
      <c r="P297" s="77"/>
      <c r="Q297" s="77"/>
    </row>
    <row r="298" spans="1:17" s="75" customFormat="1" x14ac:dyDescent="0.2">
      <c r="A298" s="76"/>
      <c r="B298" s="77"/>
      <c r="C298" s="77"/>
      <c r="D298" s="77"/>
      <c r="E298" s="77"/>
      <c r="F298" s="77"/>
      <c r="G298" s="77"/>
      <c r="H298" s="77"/>
      <c r="I298" s="77"/>
      <c r="J298" s="30"/>
      <c r="K298" s="30"/>
      <c r="L298" s="78"/>
      <c r="M298" s="77"/>
      <c r="N298" s="77"/>
      <c r="O298" s="77"/>
      <c r="P298" s="77"/>
      <c r="Q298" s="77"/>
    </row>
    <row r="299" spans="1:17" s="75" customFormat="1" x14ac:dyDescent="0.2">
      <c r="A299" s="76"/>
      <c r="B299" s="77"/>
      <c r="C299" s="77"/>
      <c r="D299" s="77"/>
      <c r="E299" s="77"/>
      <c r="F299" s="77"/>
      <c r="G299" s="77"/>
      <c r="H299" s="77"/>
      <c r="I299" s="77"/>
      <c r="J299" s="30"/>
      <c r="K299" s="30"/>
      <c r="L299" s="78"/>
      <c r="M299" s="77"/>
      <c r="N299" s="77"/>
      <c r="O299" s="77"/>
      <c r="P299" s="77"/>
      <c r="Q299" s="77"/>
    </row>
    <row r="300" spans="1:17" s="75" customFormat="1" x14ac:dyDescent="0.2">
      <c r="A300" s="76"/>
      <c r="B300" s="77"/>
      <c r="C300" s="77"/>
      <c r="D300" s="77"/>
      <c r="E300" s="77"/>
      <c r="F300" s="77"/>
      <c r="G300" s="77"/>
      <c r="H300" s="77"/>
      <c r="I300" s="77"/>
      <c r="J300" s="30"/>
      <c r="K300" s="30"/>
      <c r="L300" s="78"/>
      <c r="M300" s="77"/>
      <c r="N300" s="77"/>
      <c r="O300" s="77"/>
      <c r="P300" s="77"/>
      <c r="Q300" s="77"/>
    </row>
    <row r="301" spans="1:17" s="75" customFormat="1" x14ac:dyDescent="0.2">
      <c r="A301" s="76"/>
      <c r="B301" s="77"/>
      <c r="C301" s="77"/>
      <c r="D301" s="77"/>
      <c r="E301" s="77"/>
      <c r="F301" s="77"/>
      <c r="G301" s="77"/>
      <c r="H301" s="77"/>
      <c r="I301" s="77"/>
      <c r="J301" s="30"/>
      <c r="K301" s="30"/>
      <c r="L301" s="78"/>
      <c r="M301" s="77"/>
      <c r="N301" s="77"/>
      <c r="O301" s="77"/>
      <c r="P301" s="77"/>
      <c r="Q301" s="77"/>
    </row>
    <row r="302" spans="1:17" s="75" customFormat="1" x14ac:dyDescent="0.2">
      <c r="A302" s="76"/>
      <c r="B302" s="77"/>
      <c r="C302" s="77"/>
      <c r="D302" s="77"/>
      <c r="E302" s="77"/>
      <c r="F302" s="77"/>
      <c r="G302" s="77"/>
      <c r="H302" s="77"/>
      <c r="I302" s="77"/>
      <c r="J302" s="30"/>
      <c r="K302" s="30"/>
      <c r="L302" s="78"/>
      <c r="M302" s="77"/>
      <c r="N302" s="77"/>
      <c r="O302" s="77"/>
      <c r="P302" s="77"/>
      <c r="Q302" s="77"/>
    </row>
    <row r="303" spans="1:17" s="75" customFormat="1" x14ac:dyDescent="0.2">
      <c r="A303" s="76"/>
      <c r="B303" s="77"/>
      <c r="C303" s="77"/>
      <c r="D303" s="77"/>
      <c r="E303" s="77"/>
      <c r="F303" s="77"/>
      <c r="G303" s="77"/>
      <c r="H303" s="77"/>
      <c r="I303" s="77"/>
      <c r="J303" s="30"/>
      <c r="K303" s="30"/>
      <c r="L303" s="78"/>
      <c r="M303" s="77"/>
      <c r="N303" s="77"/>
      <c r="O303" s="77"/>
      <c r="P303" s="77"/>
      <c r="Q303" s="77"/>
    </row>
    <row r="304" spans="1:17" s="75" customFormat="1" x14ac:dyDescent="0.2">
      <c r="A304" s="76"/>
      <c r="B304" s="77"/>
      <c r="C304" s="77"/>
      <c r="D304" s="77"/>
      <c r="E304" s="77"/>
      <c r="F304" s="77"/>
      <c r="G304" s="77"/>
      <c r="H304" s="77"/>
      <c r="I304" s="77"/>
      <c r="J304" s="30"/>
      <c r="K304" s="30"/>
      <c r="L304" s="78"/>
      <c r="M304" s="77"/>
      <c r="N304" s="77"/>
      <c r="O304" s="77"/>
      <c r="P304" s="77"/>
      <c r="Q304" s="77"/>
    </row>
    <row r="305" spans="1:17" s="75" customFormat="1" x14ac:dyDescent="0.2">
      <c r="A305" s="76"/>
      <c r="B305" s="77"/>
      <c r="C305" s="77"/>
      <c r="D305" s="77"/>
      <c r="E305" s="77"/>
      <c r="F305" s="77"/>
      <c r="G305" s="77"/>
      <c r="H305" s="77"/>
      <c r="I305" s="77"/>
      <c r="J305" s="30"/>
      <c r="K305" s="30"/>
      <c r="L305" s="78"/>
      <c r="M305" s="77"/>
      <c r="N305" s="77"/>
      <c r="O305" s="77"/>
      <c r="P305" s="77"/>
      <c r="Q305" s="77"/>
    </row>
    <row r="306" spans="1:17" s="75" customFormat="1" x14ac:dyDescent="0.2">
      <c r="A306" s="76"/>
      <c r="B306" s="77"/>
      <c r="C306" s="77"/>
      <c r="D306" s="77"/>
      <c r="E306" s="77"/>
      <c r="F306" s="77"/>
      <c r="G306" s="77"/>
      <c r="H306" s="77"/>
      <c r="I306" s="77"/>
      <c r="J306" s="30"/>
      <c r="K306" s="30"/>
      <c r="L306" s="78"/>
      <c r="M306" s="77"/>
      <c r="N306" s="77"/>
      <c r="O306" s="77"/>
      <c r="P306" s="77"/>
      <c r="Q306" s="77"/>
    </row>
    <row r="307" spans="1:17" s="75" customFormat="1" x14ac:dyDescent="0.2">
      <c r="A307" s="76"/>
      <c r="B307" s="77"/>
      <c r="C307" s="77"/>
      <c r="D307" s="77"/>
      <c r="E307" s="77"/>
      <c r="F307" s="77"/>
      <c r="G307" s="77"/>
      <c r="H307" s="77"/>
      <c r="I307" s="77"/>
      <c r="J307" s="30"/>
      <c r="K307" s="30"/>
      <c r="L307" s="78"/>
      <c r="M307" s="77"/>
      <c r="N307" s="77"/>
      <c r="O307" s="77"/>
      <c r="P307" s="77"/>
      <c r="Q307" s="77"/>
    </row>
    <row r="308" spans="1:17" s="75" customFormat="1" x14ac:dyDescent="0.2">
      <c r="A308" s="76"/>
      <c r="B308" s="77"/>
      <c r="C308" s="77"/>
      <c r="D308" s="77"/>
      <c r="E308" s="77"/>
      <c r="F308" s="77"/>
      <c r="G308" s="77"/>
      <c r="H308" s="77"/>
      <c r="I308" s="77"/>
      <c r="J308" s="30"/>
      <c r="K308" s="30"/>
      <c r="L308" s="78"/>
      <c r="M308" s="77"/>
      <c r="N308" s="77"/>
      <c r="O308" s="77"/>
      <c r="P308" s="77"/>
      <c r="Q308" s="77"/>
    </row>
    <row r="309" spans="1:17" s="75" customFormat="1" x14ac:dyDescent="0.2">
      <c r="A309" s="76"/>
      <c r="B309" s="77"/>
      <c r="C309" s="77"/>
      <c r="D309" s="77"/>
      <c r="E309" s="77"/>
      <c r="F309" s="77"/>
      <c r="G309" s="77"/>
      <c r="H309" s="77"/>
      <c r="I309" s="77"/>
      <c r="J309" s="30"/>
      <c r="K309" s="30"/>
      <c r="L309" s="78"/>
      <c r="M309" s="77"/>
      <c r="N309" s="77"/>
      <c r="O309" s="77"/>
      <c r="P309" s="77"/>
      <c r="Q309" s="77"/>
    </row>
    <row r="310" spans="1:17" s="75" customFormat="1" x14ac:dyDescent="0.2">
      <c r="A310" s="76"/>
      <c r="B310" s="77"/>
      <c r="C310" s="77"/>
      <c r="D310" s="77"/>
      <c r="E310" s="77"/>
      <c r="F310" s="77"/>
      <c r="G310" s="77"/>
      <c r="H310" s="77"/>
      <c r="I310" s="77"/>
      <c r="J310" s="30"/>
      <c r="K310" s="30"/>
      <c r="L310" s="78"/>
      <c r="M310" s="77"/>
      <c r="N310" s="77"/>
      <c r="O310" s="77"/>
      <c r="P310" s="77"/>
      <c r="Q310" s="77"/>
    </row>
    <row r="311" spans="1:17" s="75" customFormat="1" x14ac:dyDescent="0.2">
      <c r="A311" s="76"/>
      <c r="B311" s="77"/>
      <c r="C311" s="77"/>
      <c r="D311" s="77"/>
      <c r="E311" s="77"/>
      <c r="F311" s="77"/>
      <c r="G311" s="77"/>
      <c r="H311" s="77"/>
      <c r="I311" s="77"/>
      <c r="J311" s="30"/>
      <c r="K311" s="30"/>
      <c r="L311" s="78"/>
      <c r="M311" s="77"/>
      <c r="N311" s="77"/>
      <c r="O311" s="77"/>
      <c r="P311" s="77"/>
      <c r="Q311" s="77"/>
    </row>
    <row r="312" spans="1:17" s="75" customFormat="1" x14ac:dyDescent="0.2">
      <c r="A312" s="76"/>
      <c r="B312" s="77"/>
      <c r="C312" s="77"/>
      <c r="D312" s="77"/>
      <c r="E312" s="77"/>
      <c r="F312" s="77"/>
      <c r="G312" s="77"/>
      <c r="H312" s="77"/>
      <c r="I312" s="77"/>
      <c r="J312" s="30"/>
      <c r="K312" s="30"/>
      <c r="L312" s="78"/>
      <c r="M312" s="77"/>
      <c r="N312" s="77"/>
      <c r="O312" s="77"/>
      <c r="P312" s="77"/>
      <c r="Q312" s="77"/>
    </row>
    <row r="313" spans="1:17" s="75" customFormat="1" x14ac:dyDescent="0.2">
      <c r="A313" s="76"/>
      <c r="B313" s="77"/>
      <c r="C313" s="77"/>
      <c r="D313" s="77"/>
      <c r="E313" s="77"/>
      <c r="F313" s="77"/>
      <c r="G313" s="77"/>
      <c r="H313" s="77"/>
      <c r="I313" s="77"/>
      <c r="J313" s="30"/>
      <c r="K313" s="30"/>
      <c r="L313" s="78"/>
      <c r="M313" s="77"/>
      <c r="N313" s="77"/>
      <c r="O313" s="77"/>
      <c r="P313" s="77"/>
      <c r="Q313" s="77"/>
    </row>
    <row r="314" spans="1:17" s="75" customFormat="1" x14ac:dyDescent="0.2">
      <c r="A314" s="76"/>
      <c r="B314" s="77"/>
      <c r="C314" s="77"/>
      <c r="D314" s="77"/>
      <c r="E314" s="77"/>
      <c r="F314" s="77"/>
      <c r="G314" s="77"/>
      <c r="H314" s="77"/>
      <c r="I314" s="77"/>
      <c r="J314" s="30"/>
      <c r="K314" s="30"/>
      <c r="L314" s="78"/>
      <c r="M314" s="77"/>
      <c r="N314" s="77"/>
      <c r="O314" s="77"/>
      <c r="P314" s="77"/>
      <c r="Q314" s="77"/>
    </row>
    <row r="315" spans="1:17" s="75" customFormat="1" x14ac:dyDescent="0.2">
      <c r="A315" s="76"/>
      <c r="B315" s="77"/>
      <c r="C315" s="77"/>
      <c r="D315" s="77"/>
      <c r="E315" s="77"/>
      <c r="F315" s="77"/>
      <c r="G315" s="77"/>
      <c r="H315" s="77"/>
      <c r="I315" s="77"/>
      <c r="J315" s="30"/>
      <c r="K315" s="30"/>
      <c r="L315" s="78"/>
      <c r="M315" s="77"/>
      <c r="N315" s="77"/>
      <c r="O315" s="77"/>
      <c r="P315" s="77"/>
      <c r="Q315" s="77"/>
    </row>
    <row r="316" spans="1:17" s="75" customFormat="1" x14ac:dyDescent="0.2">
      <c r="A316" s="76"/>
      <c r="B316" s="77"/>
      <c r="C316" s="77"/>
      <c r="D316" s="77"/>
      <c r="E316" s="77"/>
      <c r="F316" s="77"/>
      <c r="G316" s="77"/>
      <c r="H316" s="77"/>
      <c r="I316" s="77"/>
      <c r="J316" s="30"/>
      <c r="K316" s="30"/>
      <c r="L316" s="78"/>
      <c r="M316" s="77"/>
      <c r="N316" s="77"/>
      <c r="O316" s="77"/>
      <c r="P316" s="77"/>
      <c r="Q316" s="77"/>
    </row>
    <row r="317" spans="1:17" s="75" customFormat="1" x14ac:dyDescent="0.2">
      <c r="A317" s="76"/>
      <c r="B317" s="77"/>
      <c r="C317" s="77"/>
      <c r="D317" s="77"/>
      <c r="E317" s="77"/>
      <c r="F317" s="77"/>
      <c r="G317" s="77"/>
      <c r="H317" s="77"/>
      <c r="I317" s="77"/>
      <c r="J317" s="30"/>
      <c r="K317" s="30"/>
      <c r="L317" s="78"/>
      <c r="M317" s="77"/>
      <c r="N317" s="77"/>
      <c r="O317" s="77"/>
      <c r="P317" s="77"/>
      <c r="Q317" s="77"/>
    </row>
    <row r="318" spans="1:17" s="75" customFormat="1" x14ac:dyDescent="0.2">
      <c r="A318" s="76"/>
      <c r="B318" s="77"/>
      <c r="C318" s="77"/>
      <c r="D318" s="77"/>
      <c r="E318" s="77"/>
      <c r="F318" s="77"/>
      <c r="G318" s="77"/>
      <c r="H318" s="77"/>
      <c r="I318" s="77"/>
      <c r="J318" s="30"/>
      <c r="K318" s="30"/>
      <c r="L318" s="78"/>
      <c r="M318" s="77"/>
      <c r="N318" s="77"/>
      <c r="O318" s="77"/>
      <c r="P318" s="77"/>
      <c r="Q318" s="77"/>
    </row>
    <row r="319" spans="1:17" s="75" customFormat="1" x14ac:dyDescent="0.2">
      <c r="A319" s="76"/>
      <c r="B319" s="77"/>
      <c r="C319" s="77"/>
      <c r="D319" s="77"/>
      <c r="E319" s="77"/>
      <c r="F319" s="77"/>
      <c r="G319" s="77"/>
      <c r="H319" s="77"/>
      <c r="I319" s="77"/>
      <c r="J319" s="30"/>
      <c r="K319" s="30"/>
      <c r="L319" s="78"/>
      <c r="M319" s="77"/>
      <c r="N319" s="77"/>
      <c r="O319" s="77"/>
      <c r="P319" s="77"/>
      <c r="Q319" s="77"/>
    </row>
    <row r="320" spans="1:17" s="75" customFormat="1" x14ac:dyDescent="0.2">
      <c r="A320" s="76"/>
      <c r="B320" s="77"/>
      <c r="C320" s="77"/>
      <c r="D320" s="77"/>
      <c r="E320" s="77"/>
      <c r="F320" s="77"/>
      <c r="G320" s="77"/>
      <c r="H320" s="77"/>
      <c r="I320" s="77"/>
      <c r="J320" s="30"/>
      <c r="K320" s="30"/>
      <c r="L320" s="78"/>
      <c r="M320" s="77"/>
      <c r="N320" s="77"/>
      <c r="O320" s="77"/>
      <c r="P320" s="77"/>
      <c r="Q320" s="77"/>
    </row>
    <row r="321" spans="1:17" s="75" customFormat="1" x14ac:dyDescent="0.2">
      <c r="A321" s="76"/>
      <c r="B321" s="77"/>
      <c r="C321" s="77"/>
      <c r="D321" s="77"/>
      <c r="E321" s="77"/>
      <c r="F321" s="77"/>
      <c r="G321" s="77"/>
      <c r="H321" s="77"/>
      <c r="I321" s="77"/>
      <c r="J321" s="30"/>
      <c r="K321" s="30"/>
      <c r="L321" s="78"/>
      <c r="M321" s="77"/>
      <c r="N321" s="77"/>
      <c r="O321" s="77"/>
      <c r="P321" s="77"/>
      <c r="Q321" s="77"/>
    </row>
    <row r="322" spans="1:17" s="75" customFormat="1" x14ac:dyDescent="0.2">
      <c r="A322" s="76"/>
      <c r="B322" s="77"/>
      <c r="C322" s="77"/>
      <c r="D322" s="77"/>
      <c r="E322" s="77"/>
      <c r="F322" s="77"/>
      <c r="G322" s="77"/>
      <c r="H322" s="77"/>
      <c r="I322" s="77"/>
      <c r="J322" s="30"/>
      <c r="K322" s="30"/>
      <c r="L322" s="78"/>
      <c r="M322" s="77"/>
      <c r="N322" s="77"/>
      <c r="O322" s="77"/>
      <c r="P322" s="77"/>
      <c r="Q322" s="77"/>
    </row>
    <row r="323" spans="1:17" s="75" customFormat="1" x14ac:dyDescent="0.2">
      <c r="A323" s="76"/>
      <c r="B323" s="77"/>
      <c r="C323" s="77"/>
      <c r="D323" s="77"/>
      <c r="E323" s="77"/>
      <c r="F323" s="77"/>
      <c r="G323" s="77"/>
      <c r="H323" s="77"/>
      <c r="I323" s="77"/>
      <c r="J323" s="30"/>
      <c r="K323" s="30"/>
      <c r="L323" s="78"/>
      <c r="M323" s="77"/>
      <c r="N323" s="77"/>
      <c r="O323" s="77"/>
      <c r="P323" s="77"/>
      <c r="Q323" s="77"/>
    </row>
    <row r="324" spans="1:17" s="75" customFormat="1" x14ac:dyDescent="0.2">
      <c r="A324" s="76"/>
      <c r="B324" s="77"/>
      <c r="C324" s="77"/>
      <c r="D324" s="77"/>
      <c r="E324" s="77"/>
      <c r="F324" s="77"/>
      <c r="G324" s="77"/>
      <c r="H324" s="77"/>
      <c r="I324" s="77"/>
      <c r="J324" s="30"/>
      <c r="K324" s="30"/>
      <c r="L324" s="78"/>
      <c r="M324" s="77"/>
      <c r="N324" s="77"/>
      <c r="O324" s="77"/>
      <c r="P324" s="77"/>
      <c r="Q324" s="77"/>
    </row>
    <row r="325" spans="1:17" s="75" customFormat="1" x14ac:dyDescent="0.2">
      <c r="A325" s="76"/>
      <c r="B325" s="77"/>
      <c r="C325" s="77"/>
      <c r="D325" s="77"/>
      <c r="E325" s="77"/>
      <c r="F325" s="77"/>
      <c r="G325" s="77"/>
      <c r="H325" s="77"/>
      <c r="I325" s="77"/>
      <c r="J325" s="30"/>
      <c r="K325" s="30"/>
      <c r="L325" s="78"/>
      <c r="M325" s="77"/>
      <c r="N325" s="77"/>
      <c r="O325" s="77"/>
      <c r="P325" s="77"/>
      <c r="Q325" s="77"/>
    </row>
    <row r="326" spans="1:17" s="75" customFormat="1" x14ac:dyDescent="0.2">
      <c r="A326" s="76"/>
      <c r="B326" s="77"/>
      <c r="C326" s="77"/>
      <c r="D326" s="77"/>
      <c r="E326" s="77"/>
      <c r="F326" s="77"/>
      <c r="G326" s="77"/>
      <c r="H326" s="77"/>
      <c r="I326" s="77"/>
      <c r="J326" s="30"/>
      <c r="K326" s="30"/>
      <c r="L326" s="78"/>
      <c r="M326" s="77"/>
      <c r="N326" s="77"/>
      <c r="O326" s="77"/>
      <c r="P326" s="77"/>
      <c r="Q326" s="77"/>
    </row>
    <row r="327" spans="1:17" s="75" customFormat="1" x14ac:dyDescent="0.2">
      <c r="A327" s="76"/>
      <c r="B327" s="77"/>
      <c r="C327" s="77"/>
      <c r="D327" s="77"/>
      <c r="E327" s="77"/>
      <c r="F327" s="77"/>
      <c r="G327" s="77"/>
      <c r="H327" s="77"/>
      <c r="I327" s="77"/>
      <c r="J327" s="30"/>
      <c r="K327" s="30"/>
      <c r="L327" s="78"/>
      <c r="M327" s="77"/>
      <c r="N327" s="77"/>
      <c r="O327" s="77"/>
      <c r="P327" s="77"/>
      <c r="Q327" s="77"/>
    </row>
    <row r="328" spans="1:17" s="75" customFormat="1" x14ac:dyDescent="0.2">
      <c r="A328" s="76"/>
      <c r="B328" s="77"/>
      <c r="C328" s="77"/>
      <c r="D328" s="77"/>
      <c r="E328" s="77"/>
      <c r="F328" s="77"/>
      <c r="G328" s="77"/>
      <c r="H328" s="77"/>
      <c r="I328" s="77"/>
      <c r="J328" s="30"/>
      <c r="K328" s="30"/>
      <c r="L328" s="78"/>
      <c r="M328" s="77"/>
      <c r="N328" s="77"/>
      <c r="O328" s="77"/>
      <c r="P328" s="77"/>
      <c r="Q328" s="77"/>
    </row>
    <row r="329" spans="1:17" s="75" customFormat="1" x14ac:dyDescent="0.2">
      <c r="A329" s="76"/>
      <c r="B329" s="77"/>
      <c r="C329" s="77"/>
      <c r="D329" s="77"/>
      <c r="E329" s="77"/>
      <c r="F329" s="77"/>
      <c r="G329" s="77"/>
      <c r="H329" s="77"/>
      <c r="I329" s="77"/>
      <c r="J329" s="30"/>
      <c r="K329" s="30"/>
      <c r="L329" s="78"/>
      <c r="M329" s="77"/>
      <c r="N329" s="77"/>
      <c r="O329" s="77"/>
      <c r="P329" s="77"/>
      <c r="Q329" s="77"/>
    </row>
    <row r="330" spans="1:17" s="75" customFormat="1" x14ac:dyDescent="0.2">
      <c r="A330" s="76"/>
      <c r="B330" s="77"/>
      <c r="C330" s="77"/>
      <c r="D330" s="77"/>
      <c r="E330" s="77"/>
      <c r="F330" s="77"/>
      <c r="G330" s="77"/>
      <c r="H330" s="77"/>
      <c r="I330" s="77"/>
      <c r="J330" s="30"/>
      <c r="K330" s="30"/>
      <c r="L330" s="78"/>
      <c r="M330" s="77"/>
      <c r="N330" s="77"/>
      <c r="O330" s="77"/>
      <c r="P330" s="77"/>
      <c r="Q330" s="77"/>
    </row>
    <row r="331" spans="1:17" s="75" customFormat="1" x14ac:dyDescent="0.2">
      <c r="A331" s="76"/>
      <c r="B331" s="77"/>
      <c r="C331" s="77"/>
      <c r="D331" s="77"/>
      <c r="E331" s="77"/>
      <c r="F331" s="77"/>
      <c r="G331" s="77"/>
      <c r="H331" s="77"/>
      <c r="I331" s="77"/>
      <c r="J331" s="30"/>
      <c r="K331" s="30"/>
      <c r="L331" s="78"/>
      <c r="M331" s="77"/>
      <c r="N331" s="77"/>
      <c r="O331" s="77"/>
      <c r="P331" s="77"/>
      <c r="Q331" s="77"/>
    </row>
    <row r="332" spans="1:17" s="75" customFormat="1" x14ac:dyDescent="0.2">
      <c r="A332" s="76"/>
      <c r="B332" s="77"/>
      <c r="C332" s="77"/>
      <c r="D332" s="77"/>
      <c r="E332" s="77"/>
      <c r="F332" s="77"/>
      <c r="G332" s="77"/>
      <c r="H332" s="77"/>
      <c r="I332" s="77"/>
      <c r="J332" s="30"/>
      <c r="K332" s="30"/>
      <c r="L332" s="78"/>
      <c r="M332" s="77"/>
      <c r="N332" s="77"/>
      <c r="O332" s="77"/>
      <c r="P332" s="77"/>
      <c r="Q332" s="77"/>
    </row>
    <row r="333" spans="1:17" s="75" customFormat="1" x14ac:dyDescent="0.2">
      <c r="A333" s="76"/>
      <c r="B333" s="77"/>
      <c r="C333" s="77"/>
      <c r="D333" s="77"/>
      <c r="E333" s="77"/>
      <c r="F333" s="77"/>
      <c r="G333" s="77"/>
      <c r="H333" s="77"/>
      <c r="I333" s="77"/>
      <c r="J333" s="30"/>
      <c r="K333" s="30"/>
      <c r="L333" s="78"/>
      <c r="M333" s="77"/>
      <c r="N333" s="77"/>
      <c r="O333" s="77"/>
      <c r="P333" s="77"/>
      <c r="Q333" s="77"/>
    </row>
    <row r="334" spans="1:17" s="75" customFormat="1" x14ac:dyDescent="0.2">
      <c r="A334" s="76"/>
      <c r="B334" s="77"/>
      <c r="C334" s="77"/>
      <c r="D334" s="77"/>
      <c r="E334" s="77"/>
      <c r="F334" s="77"/>
      <c r="G334" s="77"/>
      <c r="H334" s="77"/>
      <c r="I334" s="77"/>
      <c r="J334" s="30"/>
      <c r="K334" s="30"/>
      <c r="L334" s="78"/>
      <c r="M334" s="77"/>
      <c r="N334" s="77"/>
      <c r="O334" s="77"/>
      <c r="P334" s="77"/>
      <c r="Q334" s="77"/>
    </row>
    <row r="335" spans="1:17" s="75" customFormat="1" x14ac:dyDescent="0.2">
      <c r="A335" s="76"/>
      <c r="B335" s="77"/>
      <c r="C335" s="77"/>
      <c r="D335" s="77"/>
      <c r="E335" s="77"/>
      <c r="F335" s="77"/>
      <c r="G335" s="77"/>
      <c r="H335" s="77"/>
      <c r="I335" s="77"/>
      <c r="J335" s="30"/>
      <c r="K335" s="30"/>
      <c r="L335" s="78"/>
      <c r="M335" s="77"/>
      <c r="N335" s="77"/>
      <c r="O335" s="77"/>
      <c r="P335" s="77"/>
      <c r="Q335" s="77"/>
    </row>
    <row r="336" spans="1:17" s="75" customFormat="1" x14ac:dyDescent="0.2">
      <c r="A336" s="76"/>
      <c r="B336" s="77"/>
      <c r="C336" s="77"/>
      <c r="D336" s="77"/>
      <c r="E336" s="77"/>
      <c r="F336" s="77"/>
      <c r="G336" s="77"/>
      <c r="H336" s="77"/>
      <c r="I336" s="77"/>
      <c r="J336" s="30"/>
      <c r="K336" s="30"/>
      <c r="L336" s="78"/>
      <c r="M336" s="77"/>
      <c r="N336" s="77"/>
      <c r="O336" s="77"/>
      <c r="P336" s="77"/>
      <c r="Q336" s="77"/>
    </row>
    <row r="337" spans="1:17" s="75" customFormat="1" x14ac:dyDescent="0.2">
      <c r="A337" s="76"/>
      <c r="B337" s="77"/>
      <c r="C337" s="77"/>
      <c r="D337" s="77"/>
      <c r="E337" s="77"/>
      <c r="F337" s="77"/>
      <c r="G337" s="77"/>
      <c r="H337" s="77"/>
      <c r="I337" s="77"/>
      <c r="J337" s="30"/>
      <c r="K337" s="30"/>
      <c r="L337" s="78"/>
      <c r="M337" s="77"/>
      <c r="N337" s="77"/>
      <c r="O337" s="77"/>
      <c r="P337" s="77"/>
      <c r="Q337" s="77"/>
    </row>
    <row r="338" spans="1:17" s="75" customFormat="1" x14ac:dyDescent="0.2">
      <c r="A338" s="76"/>
      <c r="B338" s="77"/>
      <c r="C338" s="77"/>
      <c r="D338" s="77"/>
      <c r="E338" s="77"/>
      <c r="F338" s="77"/>
      <c r="G338" s="77"/>
      <c r="H338" s="77"/>
      <c r="I338" s="77"/>
      <c r="J338" s="30"/>
      <c r="K338" s="30"/>
      <c r="L338" s="78"/>
      <c r="M338" s="77"/>
      <c r="N338" s="77"/>
      <c r="O338" s="77"/>
      <c r="P338" s="77"/>
      <c r="Q338" s="77"/>
    </row>
    <row r="339" spans="1:17" s="75" customFormat="1" x14ac:dyDescent="0.2">
      <c r="A339" s="76"/>
      <c r="B339" s="77"/>
      <c r="C339" s="77"/>
      <c r="D339" s="77"/>
      <c r="E339" s="77"/>
      <c r="F339" s="77"/>
      <c r="G339" s="77"/>
      <c r="H339" s="77"/>
      <c r="I339" s="77"/>
      <c r="J339" s="30"/>
      <c r="K339" s="30"/>
      <c r="L339" s="78"/>
      <c r="M339" s="77"/>
      <c r="N339" s="77"/>
      <c r="O339" s="77"/>
      <c r="P339" s="77"/>
      <c r="Q339" s="77"/>
    </row>
    <row r="340" spans="1:17" s="75" customFormat="1" x14ac:dyDescent="0.2">
      <c r="A340" s="76"/>
      <c r="B340" s="77"/>
      <c r="C340" s="77"/>
      <c r="D340" s="77"/>
      <c r="E340" s="77"/>
      <c r="F340" s="77"/>
      <c r="G340" s="77"/>
      <c r="H340" s="77"/>
      <c r="I340" s="77"/>
      <c r="J340" s="30"/>
      <c r="K340" s="30"/>
      <c r="L340" s="78"/>
      <c r="M340" s="77"/>
      <c r="N340" s="77"/>
      <c r="O340" s="77"/>
      <c r="P340" s="77"/>
      <c r="Q340" s="77"/>
    </row>
    <row r="341" spans="1:17" s="75" customFormat="1" x14ac:dyDescent="0.2">
      <c r="A341" s="76"/>
      <c r="B341" s="77"/>
      <c r="C341" s="77"/>
      <c r="D341" s="77"/>
      <c r="E341" s="77"/>
      <c r="F341" s="77"/>
      <c r="G341" s="77"/>
      <c r="H341" s="77"/>
      <c r="I341" s="77"/>
      <c r="J341" s="30"/>
      <c r="K341" s="30"/>
      <c r="L341" s="78"/>
      <c r="M341" s="77"/>
      <c r="N341" s="77"/>
      <c r="O341" s="77"/>
      <c r="P341" s="77"/>
      <c r="Q341" s="77"/>
    </row>
    <row r="342" spans="1:17" s="75" customFormat="1" x14ac:dyDescent="0.2">
      <c r="A342" s="76"/>
      <c r="B342" s="77"/>
      <c r="C342" s="77"/>
      <c r="D342" s="77"/>
      <c r="E342" s="77"/>
      <c r="F342" s="77"/>
      <c r="G342" s="77"/>
      <c r="H342" s="77"/>
      <c r="I342" s="77"/>
      <c r="J342" s="30"/>
      <c r="K342" s="30"/>
      <c r="L342" s="78"/>
      <c r="M342" s="77"/>
      <c r="N342" s="77"/>
      <c r="O342" s="77"/>
      <c r="P342" s="77"/>
      <c r="Q342" s="77"/>
    </row>
    <row r="343" spans="1:17" s="75" customFormat="1" x14ac:dyDescent="0.2">
      <c r="A343" s="76"/>
      <c r="B343" s="77"/>
      <c r="C343" s="77"/>
      <c r="D343" s="77"/>
      <c r="E343" s="77"/>
      <c r="F343" s="77"/>
      <c r="G343" s="77"/>
      <c r="H343" s="77"/>
      <c r="I343" s="77"/>
      <c r="J343" s="30"/>
      <c r="K343" s="30"/>
      <c r="L343" s="78"/>
      <c r="M343" s="77"/>
      <c r="N343" s="77"/>
      <c r="O343" s="77"/>
      <c r="P343" s="77"/>
      <c r="Q343" s="77"/>
    </row>
    <row r="344" spans="1:17" s="75" customFormat="1" x14ac:dyDescent="0.2">
      <c r="A344" s="76"/>
      <c r="B344" s="77"/>
      <c r="C344" s="77"/>
      <c r="D344" s="77"/>
      <c r="E344" s="77"/>
      <c r="F344" s="77"/>
      <c r="G344" s="77"/>
      <c r="H344" s="77"/>
      <c r="I344" s="77"/>
      <c r="J344" s="30"/>
      <c r="K344" s="30"/>
      <c r="L344" s="78"/>
      <c r="M344" s="77"/>
      <c r="N344" s="77"/>
      <c r="O344" s="77"/>
      <c r="P344" s="77"/>
      <c r="Q344" s="77"/>
    </row>
    <row r="345" spans="1:17" s="75" customFormat="1" x14ac:dyDescent="0.2">
      <c r="A345" s="76"/>
      <c r="B345" s="77"/>
      <c r="C345" s="77"/>
      <c r="D345" s="77"/>
      <c r="E345" s="77"/>
      <c r="F345" s="77"/>
      <c r="G345" s="77"/>
      <c r="H345" s="77"/>
      <c r="I345" s="77"/>
      <c r="J345" s="30"/>
      <c r="K345" s="30"/>
      <c r="L345" s="78"/>
      <c r="M345" s="77"/>
      <c r="N345" s="77"/>
      <c r="O345" s="77"/>
      <c r="P345" s="77"/>
      <c r="Q345" s="77"/>
    </row>
    <row r="346" spans="1:17" s="75" customFormat="1" x14ac:dyDescent="0.2">
      <c r="A346" s="76"/>
      <c r="B346" s="77"/>
      <c r="C346" s="77"/>
      <c r="D346" s="77"/>
      <c r="E346" s="77"/>
      <c r="F346" s="77"/>
      <c r="G346" s="77"/>
      <c r="H346" s="77"/>
      <c r="I346" s="77"/>
      <c r="J346" s="30"/>
      <c r="K346" s="30"/>
      <c r="L346" s="78"/>
      <c r="M346" s="77"/>
      <c r="N346" s="77"/>
      <c r="O346" s="77"/>
      <c r="P346" s="77"/>
      <c r="Q346" s="77"/>
    </row>
    <row r="347" spans="1:17" s="75" customFormat="1" x14ac:dyDescent="0.2">
      <c r="A347" s="76"/>
      <c r="B347" s="77"/>
      <c r="C347" s="77"/>
      <c r="D347" s="77"/>
      <c r="E347" s="77"/>
      <c r="F347" s="77"/>
      <c r="G347" s="77"/>
      <c r="H347" s="77"/>
      <c r="I347" s="77"/>
      <c r="J347" s="30"/>
      <c r="K347" s="30"/>
      <c r="L347" s="78"/>
      <c r="M347" s="77"/>
      <c r="N347" s="77"/>
      <c r="O347" s="77"/>
      <c r="P347" s="77"/>
      <c r="Q347" s="77"/>
    </row>
    <row r="348" spans="1:17" s="75" customFormat="1" x14ac:dyDescent="0.2">
      <c r="A348" s="76"/>
      <c r="B348" s="77"/>
      <c r="C348" s="77"/>
      <c r="D348" s="77"/>
      <c r="E348" s="77"/>
      <c r="F348" s="77"/>
      <c r="G348" s="77"/>
      <c r="H348" s="77"/>
      <c r="I348" s="77"/>
      <c r="J348" s="30"/>
      <c r="K348" s="30"/>
      <c r="L348" s="78"/>
      <c r="M348" s="77"/>
      <c r="N348" s="77"/>
      <c r="O348" s="77"/>
      <c r="P348" s="77"/>
      <c r="Q348" s="77"/>
    </row>
    <row r="349" spans="1:17" s="75" customFormat="1" x14ac:dyDescent="0.2">
      <c r="A349" s="76"/>
      <c r="B349" s="77"/>
      <c r="C349" s="77"/>
      <c r="D349" s="77"/>
      <c r="E349" s="77"/>
      <c r="F349" s="77"/>
      <c r="G349" s="77"/>
      <c r="H349" s="77"/>
      <c r="I349" s="77"/>
      <c r="J349" s="30"/>
      <c r="K349" s="30"/>
      <c r="L349" s="78"/>
      <c r="M349" s="77"/>
      <c r="N349" s="77"/>
      <c r="O349" s="77"/>
      <c r="P349" s="77"/>
      <c r="Q349" s="77"/>
    </row>
    <row r="350" spans="1:17" s="75" customFormat="1" x14ac:dyDescent="0.2">
      <c r="A350" s="76"/>
      <c r="B350" s="77"/>
      <c r="C350" s="77"/>
      <c r="D350" s="77"/>
      <c r="E350" s="77"/>
      <c r="F350" s="77"/>
      <c r="G350" s="77"/>
      <c r="H350" s="77"/>
      <c r="I350" s="77"/>
      <c r="J350" s="30"/>
      <c r="K350" s="30"/>
      <c r="L350" s="78"/>
      <c r="M350" s="77"/>
      <c r="N350" s="77"/>
      <c r="O350" s="77"/>
      <c r="P350" s="77"/>
      <c r="Q350" s="77"/>
    </row>
    <row r="351" spans="1:17" s="75" customFormat="1" x14ac:dyDescent="0.2">
      <c r="A351" s="76"/>
      <c r="B351" s="77"/>
      <c r="C351" s="77"/>
      <c r="D351" s="77"/>
      <c r="E351" s="77"/>
      <c r="F351" s="77"/>
      <c r="G351" s="77"/>
      <c r="H351" s="77"/>
      <c r="I351" s="77"/>
      <c r="J351" s="30"/>
      <c r="K351" s="30"/>
      <c r="L351" s="78"/>
      <c r="M351" s="77"/>
      <c r="N351" s="77"/>
      <c r="O351" s="77"/>
      <c r="P351" s="77"/>
      <c r="Q351" s="77"/>
    </row>
    <row r="352" spans="1:17" s="75" customFormat="1" x14ac:dyDescent="0.2">
      <c r="A352" s="76"/>
      <c r="B352" s="77"/>
      <c r="C352" s="77"/>
      <c r="D352" s="77"/>
      <c r="E352" s="77"/>
      <c r="F352" s="77"/>
      <c r="G352" s="77"/>
      <c r="H352" s="77"/>
      <c r="I352" s="77"/>
      <c r="J352" s="30"/>
      <c r="K352" s="30"/>
      <c r="L352" s="78"/>
      <c r="M352" s="77"/>
      <c r="N352" s="77"/>
      <c r="O352" s="77"/>
      <c r="P352" s="77"/>
      <c r="Q352" s="77"/>
    </row>
    <row r="353" spans="1:17" s="75" customFormat="1" x14ac:dyDescent="0.2">
      <c r="A353" s="76"/>
      <c r="B353" s="77"/>
      <c r="C353" s="77"/>
      <c r="D353" s="77"/>
      <c r="E353" s="77"/>
      <c r="F353" s="77"/>
      <c r="G353" s="77"/>
      <c r="H353" s="77"/>
      <c r="I353" s="77"/>
      <c r="J353" s="30"/>
      <c r="K353" s="30"/>
      <c r="L353" s="78"/>
      <c r="M353" s="77"/>
      <c r="N353" s="77"/>
      <c r="O353" s="77"/>
      <c r="P353" s="77"/>
      <c r="Q353" s="77"/>
    </row>
    <row r="354" spans="1:17" s="75" customFormat="1" x14ac:dyDescent="0.2">
      <c r="A354" s="76"/>
      <c r="B354" s="77"/>
      <c r="C354" s="77"/>
      <c r="D354" s="77"/>
      <c r="E354" s="77"/>
      <c r="F354" s="77"/>
      <c r="G354" s="77"/>
      <c r="H354" s="77"/>
      <c r="I354" s="77"/>
      <c r="J354" s="30"/>
      <c r="K354" s="30"/>
      <c r="L354" s="78"/>
      <c r="M354" s="77"/>
      <c r="N354" s="77"/>
      <c r="O354" s="77"/>
      <c r="P354" s="77"/>
      <c r="Q354" s="77"/>
    </row>
    <row r="355" spans="1:17" s="75" customFormat="1" x14ac:dyDescent="0.2">
      <c r="A355" s="76"/>
      <c r="B355" s="77"/>
      <c r="C355" s="77"/>
      <c r="D355" s="77"/>
      <c r="E355" s="77"/>
      <c r="F355" s="77"/>
      <c r="G355" s="77"/>
      <c r="H355" s="77"/>
      <c r="I355" s="77"/>
      <c r="J355" s="30"/>
      <c r="K355" s="30"/>
      <c r="L355" s="78"/>
      <c r="M355" s="77"/>
      <c r="N355" s="77"/>
      <c r="O355" s="77"/>
      <c r="P355" s="77"/>
      <c r="Q355" s="77"/>
    </row>
    <row r="356" spans="1:17" s="75" customFormat="1" x14ac:dyDescent="0.2">
      <c r="A356" s="76"/>
      <c r="B356" s="77"/>
      <c r="C356" s="77"/>
      <c r="D356" s="77"/>
      <c r="E356" s="77"/>
      <c r="F356" s="77"/>
      <c r="G356" s="77"/>
      <c r="H356" s="77"/>
      <c r="I356" s="77"/>
      <c r="J356" s="30"/>
      <c r="K356" s="30"/>
      <c r="L356" s="78"/>
      <c r="M356" s="77"/>
      <c r="N356" s="77"/>
      <c r="O356" s="77"/>
      <c r="P356" s="77"/>
      <c r="Q356" s="77"/>
    </row>
    <row r="357" spans="1:17" s="75" customFormat="1" x14ac:dyDescent="0.2">
      <c r="A357" s="76"/>
      <c r="B357" s="77"/>
      <c r="C357" s="77"/>
      <c r="D357" s="77"/>
      <c r="E357" s="77"/>
      <c r="F357" s="77"/>
      <c r="G357" s="77"/>
      <c r="H357" s="77"/>
      <c r="I357" s="77"/>
      <c r="J357" s="30"/>
      <c r="K357" s="30"/>
      <c r="L357" s="78"/>
      <c r="M357" s="77"/>
      <c r="N357" s="77"/>
      <c r="O357" s="77"/>
      <c r="P357" s="77"/>
      <c r="Q357" s="77"/>
    </row>
    <row r="358" spans="1:17" s="75" customFormat="1" x14ac:dyDescent="0.2">
      <c r="A358" s="76"/>
      <c r="B358" s="77"/>
      <c r="C358" s="77"/>
      <c r="D358" s="77"/>
      <c r="E358" s="77"/>
      <c r="F358" s="77"/>
      <c r="G358" s="77"/>
      <c r="H358" s="77"/>
      <c r="I358" s="77"/>
      <c r="J358" s="30"/>
      <c r="K358" s="30"/>
      <c r="L358" s="78"/>
      <c r="M358" s="77"/>
      <c r="N358" s="77"/>
      <c r="O358" s="77"/>
      <c r="P358" s="77"/>
      <c r="Q358" s="77"/>
    </row>
    <row r="359" spans="1:17" s="75" customFormat="1" x14ac:dyDescent="0.2">
      <c r="A359" s="76"/>
      <c r="B359" s="77"/>
      <c r="C359" s="77"/>
      <c r="D359" s="77"/>
      <c r="E359" s="77"/>
      <c r="F359" s="77"/>
      <c r="G359" s="77"/>
      <c r="H359" s="77"/>
      <c r="I359" s="77"/>
      <c r="J359" s="30"/>
      <c r="K359" s="30"/>
      <c r="L359" s="78"/>
      <c r="M359" s="77"/>
      <c r="N359" s="77"/>
      <c r="O359" s="77"/>
      <c r="P359" s="77"/>
      <c r="Q359" s="77"/>
    </row>
    <row r="360" spans="1:17" s="75" customFormat="1" x14ac:dyDescent="0.2">
      <c r="A360" s="76"/>
      <c r="B360" s="77"/>
      <c r="C360" s="77"/>
      <c r="D360" s="77"/>
      <c r="E360" s="77"/>
      <c r="F360" s="77"/>
      <c r="G360" s="77"/>
      <c r="H360" s="77"/>
      <c r="I360" s="77"/>
      <c r="J360" s="30"/>
      <c r="K360" s="30"/>
      <c r="L360" s="78"/>
      <c r="M360" s="77"/>
      <c r="N360" s="77"/>
      <c r="O360" s="77"/>
      <c r="P360" s="77"/>
      <c r="Q360" s="77"/>
    </row>
    <row r="361" spans="1:17" s="75" customFormat="1" x14ac:dyDescent="0.2">
      <c r="A361" s="76"/>
      <c r="B361" s="77"/>
      <c r="C361" s="77"/>
      <c r="D361" s="77"/>
      <c r="E361" s="77"/>
      <c r="F361" s="77"/>
      <c r="G361" s="77"/>
      <c r="H361" s="77"/>
      <c r="I361" s="77"/>
      <c r="J361" s="30"/>
      <c r="K361" s="30"/>
      <c r="L361" s="78"/>
      <c r="M361" s="77"/>
      <c r="N361" s="77"/>
      <c r="O361" s="77"/>
      <c r="P361" s="77"/>
      <c r="Q361" s="77"/>
    </row>
    <row r="362" spans="1:17" s="75" customFormat="1" x14ac:dyDescent="0.2">
      <c r="A362" s="76"/>
      <c r="B362" s="77"/>
      <c r="C362" s="77"/>
      <c r="D362" s="77"/>
      <c r="E362" s="77"/>
      <c r="F362" s="77"/>
      <c r="G362" s="77"/>
      <c r="H362" s="77"/>
      <c r="I362" s="77"/>
      <c r="J362" s="30"/>
      <c r="K362" s="30"/>
      <c r="L362" s="78"/>
      <c r="M362" s="77"/>
      <c r="N362" s="77"/>
      <c r="O362" s="77"/>
      <c r="P362" s="77"/>
      <c r="Q362" s="77"/>
    </row>
    <row r="363" spans="1:17" s="75" customFormat="1" x14ac:dyDescent="0.2">
      <c r="A363" s="76"/>
      <c r="B363" s="77"/>
      <c r="C363" s="77"/>
      <c r="D363" s="77"/>
      <c r="E363" s="77"/>
      <c r="F363" s="77"/>
      <c r="G363" s="77"/>
      <c r="H363" s="77"/>
      <c r="I363" s="77"/>
      <c r="J363" s="30"/>
      <c r="K363" s="30"/>
      <c r="L363" s="78"/>
      <c r="M363" s="77"/>
      <c r="N363" s="77"/>
      <c r="O363" s="77"/>
      <c r="P363" s="77"/>
      <c r="Q363" s="77"/>
    </row>
    <row r="364" spans="1:17" s="75" customFormat="1" x14ac:dyDescent="0.2">
      <c r="A364" s="76"/>
      <c r="B364" s="77"/>
      <c r="C364" s="77"/>
      <c r="D364" s="77"/>
      <c r="E364" s="77"/>
      <c r="F364" s="77"/>
      <c r="G364" s="77"/>
      <c r="H364" s="77"/>
      <c r="I364" s="77"/>
      <c r="J364" s="30"/>
      <c r="K364" s="30"/>
      <c r="L364" s="78"/>
      <c r="M364" s="77"/>
      <c r="N364" s="77"/>
      <c r="O364" s="77"/>
      <c r="P364" s="77"/>
      <c r="Q364" s="77"/>
    </row>
    <row r="365" spans="1:17" s="75" customFormat="1" x14ac:dyDescent="0.2">
      <c r="A365" s="76"/>
      <c r="B365" s="77"/>
      <c r="C365" s="77"/>
      <c r="D365" s="77"/>
      <c r="E365" s="77"/>
      <c r="F365" s="77"/>
      <c r="G365" s="77"/>
      <c r="H365" s="77"/>
      <c r="I365" s="77"/>
      <c r="J365" s="30"/>
      <c r="K365" s="30"/>
      <c r="L365" s="78"/>
      <c r="M365" s="77"/>
      <c r="N365" s="77"/>
      <c r="O365" s="77"/>
      <c r="P365" s="77"/>
      <c r="Q365" s="77"/>
    </row>
    <row r="366" spans="1:17" s="75" customFormat="1" x14ac:dyDescent="0.2">
      <c r="A366" s="76"/>
      <c r="B366" s="77"/>
      <c r="C366" s="77"/>
      <c r="D366" s="77"/>
      <c r="E366" s="77"/>
      <c r="F366" s="77"/>
      <c r="G366" s="77"/>
      <c r="H366" s="77"/>
      <c r="I366" s="77"/>
      <c r="J366" s="30"/>
      <c r="K366" s="30"/>
      <c r="L366" s="78"/>
      <c r="M366" s="77"/>
      <c r="N366" s="77"/>
      <c r="O366" s="77"/>
      <c r="P366" s="77"/>
      <c r="Q366" s="77"/>
    </row>
    <row r="367" spans="1:17" s="75" customFormat="1" x14ac:dyDescent="0.2">
      <c r="A367" s="76"/>
      <c r="B367" s="77"/>
      <c r="C367" s="77"/>
      <c r="D367" s="77"/>
      <c r="E367" s="77"/>
      <c r="F367" s="77"/>
      <c r="G367" s="77"/>
      <c r="H367" s="77"/>
      <c r="I367" s="77"/>
      <c r="J367" s="30"/>
      <c r="K367" s="30"/>
      <c r="L367" s="78"/>
      <c r="M367" s="77"/>
      <c r="N367" s="77"/>
      <c r="O367" s="77"/>
      <c r="P367" s="77"/>
      <c r="Q367" s="77"/>
    </row>
    <row r="368" spans="1:17" s="75" customFormat="1" x14ac:dyDescent="0.2">
      <c r="A368" s="76"/>
      <c r="B368" s="77"/>
      <c r="C368" s="77"/>
      <c r="D368" s="77"/>
      <c r="E368" s="77"/>
      <c r="F368" s="77"/>
      <c r="G368" s="77"/>
      <c r="H368" s="77"/>
      <c r="I368" s="77"/>
      <c r="J368" s="30"/>
      <c r="K368" s="30"/>
      <c r="L368" s="78"/>
      <c r="M368" s="77"/>
      <c r="N368" s="77"/>
      <c r="O368" s="77"/>
      <c r="P368" s="77"/>
      <c r="Q368" s="77"/>
    </row>
    <row r="369" spans="1:17" s="75" customFormat="1" x14ac:dyDescent="0.2">
      <c r="A369" s="76"/>
      <c r="B369" s="77"/>
      <c r="C369" s="77"/>
      <c r="D369" s="77"/>
      <c r="E369" s="77"/>
      <c r="F369" s="77"/>
      <c r="G369" s="77"/>
      <c r="H369" s="77"/>
      <c r="I369" s="77"/>
      <c r="J369" s="30"/>
      <c r="K369" s="30"/>
      <c r="L369" s="78"/>
      <c r="M369" s="77"/>
      <c r="N369" s="77"/>
      <c r="O369" s="77"/>
      <c r="P369" s="77"/>
      <c r="Q369" s="77"/>
    </row>
    <row r="370" spans="1:17" s="75" customFormat="1" x14ac:dyDescent="0.2">
      <c r="A370" s="76"/>
      <c r="B370" s="77"/>
      <c r="C370" s="77"/>
      <c r="D370" s="77"/>
      <c r="E370" s="77"/>
      <c r="F370" s="77"/>
      <c r="G370" s="77"/>
      <c r="H370" s="77"/>
      <c r="I370" s="77"/>
      <c r="J370" s="30"/>
      <c r="K370" s="30"/>
      <c r="L370" s="78"/>
      <c r="M370" s="77"/>
      <c r="N370" s="77"/>
      <c r="O370" s="77"/>
      <c r="P370" s="77"/>
      <c r="Q370" s="77"/>
    </row>
    <row r="371" spans="1:17" s="75" customFormat="1" x14ac:dyDescent="0.2">
      <c r="A371" s="76"/>
      <c r="B371" s="77"/>
      <c r="C371" s="77"/>
      <c r="D371" s="77"/>
      <c r="E371" s="77"/>
      <c r="F371" s="77"/>
      <c r="G371" s="77"/>
      <c r="H371" s="77"/>
      <c r="I371" s="77"/>
      <c r="J371" s="30"/>
      <c r="K371" s="30"/>
      <c r="L371" s="78"/>
      <c r="M371" s="77"/>
      <c r="N371" s="77"/>
      <c r="O371" s="77"/>
      <c r="P371" s="77"/>
      <c r="Q371" s="77"/>
    </row>
    <row r="372" spans="1:17" s="75" customFormat="1" x14ac:dyDescent="0.2">
      <c r="A372" s="76"/>
      <c r="B372" s="77"/>
      <c r="C372" s="77"/>
      <c r="D372" s="77"/>
      <c r="E372" s="77"/>
      <c r="F372" s="77"/>
      <c r="G372" s="77"/>
      <c r="H372" s="77"/>
      <c r="I372" s="77"/>
      <c r="J372" s="30"/>
      <c r="K372" s="30"/>
      <c r="L372" s="78"/>
      <c r="M372" s="77"/>
      <c r="N372" s="77"/>
      <c r="O372" s="77"/>
      <c r="P372" s="77"/>
      <c r="Q372" s="77"/>
    </row>
    <row r="373" spans="1:17" s="75" customFormat="1" x14ac:dyDescent="0.2">
      <c r="A373" s="76"/>
      <c r="B373" s="77"/>
      <c r="C373" s="77"/>
      <c r="D373" s="77"/>
      <c r="E373" s="77"/>
      <c r="F373" s="77"/>
      <c r="G373" s="77"/>
      <c r="H373" s="77"/>
      <c r="I373" s="77"/>
      <c r="J373" s="30"/>
      <c r="K373" s="30"/>
      <c r="L373" s="78"/>
      <c r="M373" s="77"/>
      <c r="N373" s="77"/>
      <c r="O373" s="77"/>
      <c r="P373" s="77"/>
      <c r="Q373" s="77"/>
    </row>
    <row r="374" spans="1:17" s="75" customFormat="1" x14ac:dyDescent="0.2">
      <c r="A374" s="76"/>
      <c r="B374" s="77"/>
      <c r="C374" s="77"/>
      <c r="D374" s="77"/>
      <c r="E374" s="77"/>
      <c r="F374" s="77"/>
      <c r="G374" s="77"/>
      <c r="H374" s="77"/>
      <c r="I374" s="77"/>
      <c r="J374" s="30"/>
      <c r="K374" s="30"/>
      <c r="L374" s="78"/>
      <c r="M374" s="77"/>
      <c r="N374" s="77"/>
      <c r="O374" s="77"/>
      <c r="P374" s="77"/>
      <c r="Q374" s="77"/>
    </row>
    <row r="375" spans="1:17" s="75" customFormat="1" x14ac:dyDescent="0.2">
      <c r="A375" s="76"/>
      <c r="B375" s="77"/>
      <c r="C375" s="77"/>
      <c r="D375" s="77"/>
      <c r="E375" s="77"/>
      <c r="F375" s="77"/>
      <c r="G375" s="77"/>
      <c r="H375" s="77"/>
      <c r="I375" s="77"/>
      <c r="J375" s="30"/>
      <c r="K375" s="30"/>
      <c r="L375" s="78"/>
      <c r="M375" s="77"/>
      <c r="N375" s="77"/>
      <c r="O375" s="77"/>
      <c r="P375" s="77"/>
      <c r="Q375" s="77"/>
    </row>
    <row r="376" spans="1:17" s="75" customFormat="1" x14ac:dyDescent="0.2">
      <c r="A376" s="76"/>
      <c r="B376" s="77"/>
      <c r="C376" s="77"/>
      <c r="D376" s="77"/>
      <c r="E376" s="77"/>
      <c r="F376" s="77"/>
      <c r="G376" s="77"/>
      <c r="H376" s="77"/>
      <c r="I376" s="77"/>
      <c r="J376" s="30"/>
      <c r="K376" s="30"/>
      <c r="L376" s="78"/>
      <c r="M376" s="77"/>
      <c r="N376" s="77"/>
      <c r="O376" s="77"/>
      <c r="P376" s="77"/>
      <c r="Q376" s="77"/>
    </row>
    <row r="377" spans="1:17" s="75" customFormat="1" x14ac:dyDescent="0.2">
      <c r="A377" s="76"/>
      <c r="B377" s="77"/>
      <c r="C377" s="77"/>
      <c r="D377" s="77"/>
      <c r="E377" s="77"/>
      <c r="F377" s="77"/>
      <c r="G377" s="77"/>
      <c r="H377" s="77"/>
      <c r="I377" s="77"/>
      <c r="J377" s="30"/>
      <c r="K377" s="30"/>
      <c r="L377" s="78"/>
      <c r="M377" s="77"/>
      <c r="N377" s="77"/>
      <c r="O377" s="77"/>
      <c r="P377" s="77"/>
      <c r="Q377" s="77"/>
    </row>
    <row r="378" spans="1:17" s="75" customFormat="1" x14ac:dyDescent="0.2">
      <c r="A378" s="76"/>
      <c r="B378" s="77"/>
      <c r="C378" s="77"/>
      <c r="D378" s="77"/>
      <c r="E378" s="77"/>
      <c r="F378" s="77"/>
      <c r="G378" s="77"/>
      <c r="H378" s="77"/>
      <c r="I378" s="77"/>
      <c r="J378" s="30"/>
      <c r="K378" s="30"/>
      <c r="L378" s="78"/>
      <c r="M378" s="77"/>
      <c r="N378" s="77"/>
      <c r="O378" s="77"/>
      <c r="P378" s="77"/>
      <c r="Q378" s="77"/>
    </row>
    <row r="379" spans="1:17" s="75" customFormat="1" x14ac:dyDescent="0.2">
      <c r="A379" s="76"/>
      <c r="B379" s="77"/>
      <c r="C379" s="77"/>
      <c r="D379" s="77"/>
      <c r="E379" s="77"/>
      <c r="F379" s="77"/>
      <c r="G379" s="77"/>
      <c r="H379" s="77"/>
      <c r="I379" s="77"/>
      <c r="J379" s="30"/>
      <c r="K379" s="30"/>
      <c r="L379" s="78"/>
      <c r="M379" s="77"/>
      <c r="N379" s="77"/>
      <c r="O379" s="77"/>
      <c r="P379" s="77"/>
      <c r="Q379" s="77"/>
    </row>
    <row r="380" spans="1:17" s="75" customFormat="1" x14ac:dyDescent="0.2">
      <c r="A380" s="76"/>
      <c r="B380" s="77"/>
      <c r="C380" s="77"/>
      <c r="D380" s="77"/>
      <c r="E380" s="77"/>
      <c r="F380" s="77"/>
      <c r="G380" s="77"/>
      <c r="H380" s="77"/>
      <c r="I380" s="77"/>
      <c r="J380" s="30"/>
      <c r="K380" s="30"/>
      <c r="L380" s="78"/>
      <c r="M380" s="77"/>
      <c r="N380" s="77"/>
      <c r="O380" s="77"/>
      <c r="P380" s="77"/>
      <c r="Q380" s="77"/>
    </row>
    <row r="381" spans="1:17" s="75" customFormat="1" x14ac:dyDescent="0.2">
      <c r="A381" s="76"/>
      <c r="B381" s="77"/>
      <c r="C381" s="77"/>
      <c r="D381" s="77"/>
      <c r="E381" s="77"/>
      <c r="F381" s="77"/>
      <c r="G381" s="77"/>
      <c r="H381" s="77"/>
      <c r="I381" s="77"/>
      <c r="J381" s="30"/>
      <c r="K381" s="30"/>
      <c r="L381" s="78"/>
      <c r="M381" s="77"/>
      <c r="N381" s="77"/>
      <c r="O381" s="77"/>
      <c r="P381" s="77"/>
      <c r="Q381" s="77"/>
    </row>
    <row r="382" spans="1:17" s="75" customFormat="1" x14ac:dyDescent="0.2">
      <c r="A382" s="76"/>
      <c r="B382" s="77"/>
      <c r="C382" s="77"/>
      <c r="D382" s="77"/>
      <c r="E382" s="77"/>
      <c r="F382" s="77"/>
      <c r="G382" s="77"/>
      <c r="H382" s="77"/>
      <c r="I382" s="77"/>
      <c r="J382" s="30"/>
      <c r="K382" s="30"/>
      <c r="L382" s="78"/>
      <c r="M382" s="77"/>
      <c r="N382" s="77"/>
      <c r="O382" s="77"/>
      <c r="P382" s="77"/>
      <c r="Q382" s="77"/>
    </row>
    <row r="383" spans="1:17" s="75" customFormat="1" x14ac:dyDescent="0.2">
      <c r="A383" s="76"/>
      <c r="B383" s="77"/>
      <c r="C383" s="77"/>
      <c r="D383" s="77"/>
      <c r="E383" s="77"/>
      <c r="F383" s="77"/>
      <c r="G383" s="77"/>
      <c r="H383" s="77"/>
      <c r="I383" s="77"/>
      <c r="J383" s="30"/>
      <c r="K383" s="30"/>
      <c r="L383" s="78"/>
      <c r="M383" s="77"/>
      <c r="N383" s="77"/>
      <c r="O383" s="77"/>
      <c r="P383" s="77"/>
      <c r="Q383" s="77"/>
    </row>
    <row r="384" spans="1:17" s="75" customFormat="1" x14ac:dyDescent="0.2">
      <c r="A384" s="76"/>
      <c r="B384" s="77"/>
      <c r="C384" s="77"/>
      <c r="D384" s="77"/>
      <c r="E384" s="77"/>
      <c r="F384" s="77"/>
      <c r="G384" s="77"/>
      <c r="H384" s="77"/>
      <c r="I384" s="77"/>
      <c r="J384" s="30"/>
      <c r="K384" s="30"/>
      <c r="L384" s="78"/>
      <c r="M384" s="77"/>
      <c r="N384" s="77"/>
      <c r="O384" s="77"/>
      <c r="P384" s="77"/>
      <c r="Q384" s="77"/>
    </row>
    <row r="385" spans="1:17" s="75" customFormat="1" x14ac:dyDescent="0.2">
      <c r="A385" s="76"/>
      <c r="B385" s="77"/>
      <c r="C385" s="77"/>
      <c r="D385" s="77"/>
      <c r="E385" s="77"/>
      <c r="F385" s="77"/>
      <c r="G385" s="77"/>
      <c r="H385" s="77"/>
      <c r="I385" s="77"/>
      <c r="J385" s="30"/>
      <c r="K385" s="30"/>
      <c r="L385" s="78"/>
      <c r="M385" s="77"/>
      <c r="N385" s="77"/>
      <c r="O385" s="77"/>
      <c r="P385" s="77"/>
      <c r="Q385" s="77"/>
    </row>
    <row r="386" spans="1:17" s="75" customFormat="1" x14ac:dyDescent="0.2">
      <c r="A386" s="76"/>
      <c r="B386" s="77"/>
      <c r="C386" s="77"/>
      <c r="D386" s="77"/>
      <c r="E386" s="77"/>
      <c r="F386" s="77"/>
      <c r="G386" s="77"/>
      <c r="H386" s="77"/>
      <c r="I386" s="77"/>
      <c r="J386" s="30"/>
      <c r="K386" s="30"/>
      <c r="L386" s="78"/>
      <c r="M386" s="77"/>
      <c r="N386" s="77"/>
      <c r="O386" s="77"/>
      <c r="P386" s="77"/>
      <c r="Q386" s="77"/>
    </row>
    <row r="387" spans="1:17" s="75" customFormat="1" x14ac:dyDescent="0.2">
      <c r="A387" s="76"/>
      <c r="B387" s="77"/>
      <c r="C387" s="77"/>
      <c r="D387" s="77"/>
      <c r="E387" s="77"/>
      <c r="F387" s="77"/>
      <c r="G387" s="77"/>
      <c r="H387" s="77"/>
      <c r="I387" s="77"/>
      <c r="J387" s="30"/>
      <c r="K387" s="30"/>
      <c r="L387" s="78"/>
      <c r="M387" s="77"/>
      <c r="N387" s="77"/>
      <c r="O387" s="77"/>
      <c r="P387" s="77"/>
      <c r="Q387" s="77"/>
    </row>
    <row r="388" spans="1:17" s="75" customFormat="1" x14ac:dyDescent="0.2">
      <c r="A388" s="76"/>
      <c r="B388" s="77"/>
      <c r="C388" s="77"/>
      <c r="D388" s="77"/>
      <c r="E388" s="77"/>
      <c r="F388" s="77"/>
      <c r="G388" s="77"/>
      <c r="H388" s="77"/>
      <c r="I388" s="77"/>
      <c r="J388" s="30"/>
      <c r="K388" s="30"/>
      <c r="L388" s="78"/>
      <c r="M388" s="77"/>
      <c r="N388" s="77"/>
      <c r="O388" s="77"/>
      <c r="P388" s="77"/>
      <c r="Q388" s="77"/>
    </row>
    <row r="389" spans="1:17" s="75" customFormat="1" x14ac:dyDescent="0.2">
      <c r="A389" s="76"/>
      <c r="B389" s="77"/>
      <c r="C389" s="77"/>
      <c r="D389" s="77"/>
      <c r="E389" s="77"/>
      <c r="F389" s="77"/>
      <c r="G389" s="77"/>
      <c r="H389" s="77"/>
      <c r="I389" s="77"/>
      <c r="J389" s="30"/>
      <c r="K389" s="30"/>
      <c r="L389" s="78"/>
      <c r="M389" s="77"/>
      <c r="N389" s="77"/>
      <c r="O389" s="77"/>
      <c r="P389" s="77"/>
      <c r="Q389" s="77"/>
    </row>
    <row r="390" spans="1:17" s="75" customFormat="1" x14ac:dyDescent="0.2">
      <c r="A390" s="76"/>
      <c r="B390" s="77"/>
      <c r="C390" s="77"/>
      <c r="D390" s="77"/>
      <c r="E390" s="77"/>
      <c r="F390" s="77"/>
      <c r="G390" s="77"/>
      <c r="H390" s="77"/>
      <c r="I390" s="77"/>
      <c r="J390" s="30"/>
      <c r="K390" s="30"/>
      <c r="L390" s="78"/>
      <c r="M390" s="77"/>
      <c r="N390" s="77"/>
      <c r="O390" s="77"/>
      <c r="P390" s="77"/>
      <c r="Q390" s="77"/>
    </row>
    <row r="391" spans="1:17" s="75" customFormat="1" x14ac:dyDescent="0.2">
      <c r="A391" s="76"/>
      <c r="B391" s="77"/>
      <c r="C391" s="77"/>
      <c r="D391" s="77"/>
      <c r="E391" s="77"/>
      <c r="F391" s="77"/>
      <c r="G391" s="77"/>
      <c r="H391" s="77"/>
      <c r="I391" s="77"/>
      <c r="J391" s="30"/>
      <c r="K391" s="30"/>
      <c r="L391" s="78"/>
      <c r="M391" s="77"/>
      <c r="N391" s="77"/>
      <c r="O391" s="77"/>
      <c r="P391" s="77"/>
      <c r="Q391" s="77"/>
    </row>
    <row r="392" spans="1:17" s="75" customFormat="1" x14ac:dyDescent="0.2">
      <c r="A392" s="76"/>
      <c r="B392" s="77"/>
      <c r="C392" s="77"/>
      <c r="D392" s="77"/>
      <c r="E392" s="77"/>
      <c r="F392" s="77"/>
      <c r="G392" s="77"/>
      <c r="H392" s="77"/>
      <c r="I392" s="77"/>
      <c r="J392" s="30"/>
      <c r="K392" s="30"/>
      <c r="L392" s="78"/>
      <c r="M392" s="77"/>
      <c r="N392" s="77"/>
      <c r="O392" s="77"/>
      <c r="P392" s="77"/>
      <c r="Q392" s="77"/>
    </row>
    <row r="393" spans="1:17" s="75" customFormat="1" x14ac:dyDescent="0.2">
      <c r="A393" s="76"/>
      <c r="B393" s="77"/>
      <c r="C393" s="77"/>
      <c r="D393" s="77"/>
      <c r="E393" s="77"/>
      <c r="F393" s="77"/>
      <c r="G393" s="77"/>
      <c r="H393" s="77"/>
      <c r="I393" s="77"/>
      <c r="J393" s="30"/>
      <c r="K393" s="30"/>
      <c r="L393" s="78"/>
      <c r="M393" s="77"/>
      <c r="N393" s="77"/>
      <c r="O393" s="77"/>
      <c r="P393" s="77"/>
      <c r="Q393" s="77"/>
    </row>
    <row r="394" spans="1:17" s="75" customFormat="1" x14ac:dyDescent="0.2">
      <c r="A394" s="76"/>
      <c r="B394" s="77"/>
      <c r="C394" s="77"/>
      <c r="D394" s="77"/>
      <c r="E394" s="77"/>
      <c r="F394" s="77"/>
      <c r="G394" s="77"/>
      <c r="H394" s="77"/>
      <c r="I394" s="77"/>
      <c r="J394" s="30"/>
      <c r="K394" s="30"/>
      <c r="L394" s="78"/>
      <c r="M394" s="77"/>
      <c r="N394" s="77"/>
      <c r="O394" s="77"/>
      <c r="P394" s="77"/>
      <c r="Q394" s="77"/>
    </row>
    <row r="395" spans="1:17" s="75" customFormat="1" x14ac:dyDescent="0.2">
      <c r="A395" s="76"/>
      <c r="B395" s="77"/>
      <c r="C395" s="77"/>
      <c r="D395" s="77"/>
      <c r="E395" s="77"/>
      <c r="F395" s="77"/>
      <c r="G395" s="77"/>
      <c r="H395" s="77"/>
      <c r="I395" s="77"/>
      <c r="J395" s="30"/>
      <c r="K395" s="30"/>
      <c r="L395" s="78"/>
      <c r="M395" s="77"/>
      <c r="N395" s="77"/>
      <c r="O395" s="77"/>
      <c r="P395" s="77"/>
      <c r="Q395" s="77"/>
    </row>
    <row r="396" spans="1:17" s="75" customFormat="1" x14ac:dyDescent="0.2">
      <c r="A396" s="76"/>
      <c r="B396" s="77"/>
      <c r="C396" s="77"/>
      <c r="D396" s="77"/>
      <c r="E396" s="77"/>
      <c r="F396" s="77"/>
      <c r="G396" s="77"/>
      <c r="H396" s="77"/>
      <c r="I396" s="77"/>
      <c r="J396" s="30"/>
      <c r="K396" s="30"/>
      <c r="L396" s="78"/>
      <c r="M396" s="77"/>
      <c r="N396" s="77"/>
      <c r="O396" s="77"/>
      <c r="P396" s="77"/>
      <c r="Q396" s="77"/>
    </row>
    <row r="397" spans="1:17" s="75" customFormat="1" x14ac:dyDescent="0.2">
      <c r="A397" s="76"/>
      <c r="B397" s="77"/>
      <c r="C397" s="77"/>
      <c r="D397" s="77"/>
      <c r="E397" s="77"/>
      <c r="F397" s="77"/>
      <c r="G397" s="77"/>
      <c r="H397" s="77"/>
      <c r="I397" s="77"/>
      <c r="J397" s="30"/>
      <c r="K397" s="30"/>
      <c r="L397" s="78"/>
      <c r="M397" s="77"/>
      <c r="N397" s="77"/>
      <c r="O397" s="77"/>
      <c r="P397" s="77"/>
      <c r="Q397" s="77"/>
    </row>
    <row r="398" spans="1:17" s="75" customFormat="1" x14ac:dyDescent="0.2">
      <c r="A398" s="76"/>
      <c r="B398" s="77"/>
      <c r="C398" s="77"/>
      <c r="D398" s="77"/>
      <c r="E398" s="77"/>
      <c r="F398" s="77"/>
      <c r="G398" s="77"/>
      <c r="H398" s="77"/>
      <c r="I398" s="77"/>
      <c r="J398" s="30"/>
      <c r="K398" s="30"/>
      <c r="L398" s="78"/>
      <c r="M398" s="77"/>
      <c r="N398" s="77"/>
      <c r="O398" s="77"/>
      <c r="P398" s="77"/>
      <c r="Q398" s="77"/>
    </row>
    <row r="399" spans="1:17" s="75" customFormat="1" x14ac:dyDescent="0.2">
      <c r="A399" s="76"/>
      <c r="B399" s="77"/>
      <c r="C399" s="77"/>
      <c r="D399" s="77"/>
      <c r="E399" s="77"/>
      <c r="F399" s="77"/>
      <c r="G399" s="77"/>
      <c r="H399" s="77"/>
      <c r="I399" s="77"/>
      <c r="J399" s="30"/>
      <c r="K399" s="30"/>
      <c r="L399" s="78"/>
      <c r="M399" s="77"/>
      <c r="N399" s="77"/>
      <c r="O399" s="77"/>
      <c r="P399" s="77"/>
      <c r="Q399" s="77"/>
    </row>
    <row r="400" spans="1:17" s="75" customFormat="1" x14ac:dyDescent="0.2">
      <c r="A400" s="76"/>
      <c r="B400" s="77"/>
      <c r="C400" s="77"/>
      <c r="D400" s="77"/>
      <c r="E400" s="77"/>
      <c r="F400" s="77"/>
      <c r="G400" s="77"/>
      <c r="H400" s="77"/>
      <c r="I400" s="77"/>
      <c r="J400" s="30"/>
      <c r="K400" s="30"/>
      <c r="L400" s="78"/>
      <c r="M400" s="77"/>
      <c r="N400" s="77"/>
      <c r="O400" s="77"/>
      <c r="P400" s="77"/>
      <c r="Q400" s="77"/>
    </row>
    <row r="401" spans="1:17" s="75" customFormat="1" x14ac:dyDescent="0.2">
      <c r="A401" s="76"/>
      <c r="B401" s="77"/>
      <c r="C401" s="77"/>
      <c r="D401" s="77"/>
      <c r="E401" s="77"/>
      <c r="F401" s="77"/>
      <c r="G401" s="77"/>
      <c r="H401" s="77"/>
      <c r="I401" s="77"/>
      <c r="J401" s="30"/>
      <c r="K401" s="30"/>
      <c r="L401" s="78"/>
      <c r="M401" s="77"/>
      <c r="N401" s="77"/>
      <c r="O401" s="77"/>
      <c r="P401" s="77"/>
      <c r="Q401" s="77"/>
    </row>
    <row r="402" spans="1:17" s="75" customFormat="1" x14ac:dyDescent="0.2">
      <c r="A402" s="76"/>
      <c r="B402" s="77"/>
      <c r="C402" s="77"/>
      <c r="D402" s="77"/>
      <c r="E402" s="77"/>
      <c r="F402" s="77"/>
      <c r="G402" s="77"/>
      <c r="H402" s="77"/>
      <c r="I402" s="77"/>
      <c r="J402" s="30"/>
      <c r="K402" s="30"/>
      <c r="L402" s="78"/>
      <c r="M402" s="77"/>
      <c r="N402" s="77"/>
      <c r="O402" s="77"/>
      <c r="P402" s="77"/>
      <c r="Q402" s="77"/>
    </row>
    <row r="403" spans="1:17" s="75" customFormat="1" x14ac:dyDescent="0.2">
      <c r="A403" s="76"/>
      <c r="B403" s="77"/>
      <c r="C403" s="77"/>
      <c r="D403" s="77"/>
      <c r="E403" s="77"/>
      <c r="F403" s="77"/>
      <c r="G403" s="77"/>
      <c r="H403" s="77"/>
      <c r="I403" s="77"/>
      <c r="J403" s="30"/>
      <c r="K403" s="30"/>
      <c r="L403" s="78"/>
      <c r="M403" s="77"/>
      <c r="N403" s="77"/>
      <c r="O403" s="77"/>
      <c r="P403" s="77"/>
      <c r="Q403" s="77"/>
    </row>
    <row r="404" spans="1:17" s="75" customFormat="1" x14ac:dyDescent="0.2">
      <c r="A404" s="76"/>
      <c r="B404" s="77"/>
      <c r="C404" s="77"/>
      <c r="D404" s="77"/>
      <c r="E404" s="77"/>
      <c r="F404" s="77"/>
      <c r="G404" s="77"/>
      <c r="H404" s="77"/>
      <c r="I404" s="77"/>
      <c r="J404" s="30"/>
      <c r="K404" s="30"/>
      <c r="L404" s="78"/>
      <c r="M404" s="77"/>
      <c r="N404" s="77"/>
      <c r="O404" s="77"/>
      <c r="P404" s="77"/>
      <c r="Q404" s="77"/>
    </row>
    <row r="405" spans="1:17" s="75" customFormat="1" x14ac:dyDescent="0.2">
      <c r="A405" s="76"/>
      <c r="B405" s="77"/>
      <c r="C405" s="77"/>
      <c r="D405" s="77"/>
      <c r="E405" s="77"/>
      <c r="F405" s="77"/>
      <c r="G405" s="77"/>
      <c r="H405" s="77"/>
      <c r="I405" s="77"/>
      <c r="J405" s="30"/>
      <c r="K405" s="30"/>
      <c r="L405" s="78"/>
      <c r="M405" s="77"/>
      <c r="N405" s="77"/>
      <c r="O405" s="77"/>
      <c r="P405" s="77"/>
      <c r="Q405" s="77"/>
    </row>
    <row r="406" spans="1:17" s="75" customFormat="1" x14ac:dyDescent="0.2">
      <c r="A406" s="76"/>
      <c r="B406" s="77"/>
      <c r="C406" s="77"/>
      <c r="D406" s="77"/>
      <c r="E406" s="77"/>
      <c r="F406" s="77"/>
      <c r="G406" s="77"/>
      <c r="H406" s="77"/>
      <c r="I406" s="77"/>
      <c r="J406" s="30"/>
      <c r="K406" s="30"/>
      <c r="L406" s="78"/>
      <c r="M406" s="77"/>
      <c r="N406" s="77"/>
      <c r="O406" s="77"/>
      <c r="P406" s="77"/>
      <c r="Q406" s="77"/>
    </row>
    <row r="407" spans="1:17" s="75" customFormat="1" x14ac:dyDescent="0.2">
      <c r="A407" s="76"/>
      <c r="B407" s="77"/>
      <c r="C407" s="77"/>
      <c r="D407" s="77"/>
      <c r="E407" s="77"/>
      <c r="F407" s="77"/>
      <c r="G407" s="77"/>
      <c r="H407" s="77"/>
      <c r="I407" s="77"/>
      <c r="J407" s="30"/>
      <c r="K407" s="30"/>
      <c r="L407" s="78"/>
      <c r="M407" s="77"/>
      <c r="N407" s="77"/>
      <c r="O407" s="77"/>
      <c r="P407" s="77"/>
      <c r="Q407" s="77"/>
    </row>
    <row r="408" spans="1:17" s="75" customFormat="1" x14ac:dyDescent="0.2">
      <c r="A408" s="76"/>
      <c r="B408" s="77"/>
      <c r="C408" s="77"/>
      <c r="D408" s="77"/>
      <c r="E408" s="77"/>
      <c r="F408" s="77"/>
      <c r="G408" s="77"/>
      <c r="H408" s="77"/>
      <c r="I408" s="77"/>
      <c r="J408" s="30"/>
      <c r="K408" s="30"/>
      <c r="L408" s="78"/>
      <c r="M408" s="77"/>
      <c r="N408" s="77"/>
      <c r="O408" s="77"/>
      <c r="P408" s="77"/>
      <c r="Q408" s="77"/>
    </row>
    <row r="409" spans="1:17" s="75" customFormat="1" x14ac:dyDescent="0.2">
      <c r="A409" s="76"/>
      <c r="B409" s="77"/>
      <c r="C409" s="77"/>
      <c r="D409" s="77"/>
      <c r="E409" s="77"/>
      <c r="F409" s="77"/>
      <c r="G409" s="77"/>
      <c r="H409" s="77"/>
      <c r="I409" s="77"/>
      <c r="J409" s="30"/>
      <c r="K409" s="30"/>
      <c r="L409" s="78"/>
      <c r="M409" s="77"/>
      <c r="N409" s="77"/>
      <c r="O409" s="77"/>
      <c r="P409" s="77"/>
      <c r="Q409" s="77"/>
    </row>
    <row r="410" spans="1:17" s="75" customFormat="1" x14ac:dyDescent="0.2">
      <c r="A410" s="76"/>
      <c r="B410" s="77"/>
      <c r="C410" s="77"/>
      <c r="D410" s="77"/>
      <c r="E410" s="77"/>
      <c r="F410" s="77"/>
      <c r="G410" s="77"/>
      <c r="H410" s="77"/>
      <c r="I410" s="77"/>
      <c r="J410" s="30"/>
      <c r="K410" s="30"/>
      <c r="L410" s="78"/>
      <c r="M410" s="77"/>
      <c r="N410" s="77"/>
      <c r="O410" s="77"/>
      <c r="P410" s="77"/>
      <c r="Q410" s="77"/>
    </row>
    <row r="411" spans="1:17" s="75" customFormat="1" x14ac:dyDescent="0.2">
      <c r="A411" s="76"/>
      <c r="B411" s="77"/>
      <c r="C411" s="77"/>
      <c r="D411" s="77"/>
      <c r="E411" s="77"/>
      <c r="F411" s="77"/>
      <c r="G411" s="77"/>
      <c r="H411" s="77"/>
      <c r="I411" s="77"/>
      <c r="J411" s="30"/>
      <c r="K411" s="30"/>
      <c r="L411" s="78"/>
      <c r="M411" s="77"/>
      <c r="N411" s="77"/>
      <c r="O411" s="77"/>
      <c r="P411" s="77"/>
      <c r="Q411" s="77"/>
    </row>
    <row r="412" spans="1:17" s="75" customFormat="1" x14ac:dyDescent="0.2">
      <c r="A412" s="76"/>
      <c r="B412" s="77"/>
      <c r="C412" s="77"/>
      <c r="D412" s="77"/>
      <c r="E412" s="77"/>
      <c r="F412" s="77"/>
      <c r="G412" s="77"/>
      <c r="H412" s="77"/>
      <c r="I412" s="77"/>
      <c r="J412" s="30"/>
      <c r="K412" s="30"/>
      <c r="L412" s="78"/>
      <c r="M412" s="77"/>
      <c r="N412" s="77"/>
      <c r="O412" s="77"/>
      <c r="P412" s="77"/>
      <c r="Q412" s="77"/>
    </row>
    <row r="413" spans="1:17" s="75" customFormat="1" x14ac:dyDescent="0.2">
      <c r="A413" s="76"/>
      <c r="B413" s="77"/>
      <c r="C413" s="77"/>
      <c r="D413" s="77"/>
      <c r="E413" s="77"/>
      <c r="F413" s="77"/>
      <c r="G413" s="77"/>
      <c r="H413" s="77"/>
      <c r="I413" s="77"/>
      <c r="J413" s="30"/>
      <c r="K413" s="30"/>
      <c r="L413" s="78"/>
      <c r="M413" s="77"/>
      <c r="N413" s="77"/>
      <c r="O413" s="77"/>
      <c r="P413" s="77"/>
      <c r="Q413" s="77"/>
    </row>
    <row r="414" spans="1:17" s="75" customFormat="1" x14ac:dyDescent="0.2">
      <c r="A414" s="76"/>
      <c r="B414" s="77"/>
      <c r="C414" s="77"/>
      <c r="D414" s="77"/>
      <c r="E414" s="77"/>
      <c r="F414" s="77"/>
      <c r="G414" s="77"/>
      <c r="H414" s="77"/>
      <c r="I414" s="77"/>
      <c r="J414" s="30"/>
      <c r="K414" s="30"/>
      <c r="L414" s="78"/>
      <c r="M414" s="77"/>
      <c r="N414" s="77"/>
      <c r="O414" s="77"/>
      <c r="P414" s="77"/>
      <c r="Q414" s="77"/>
    </row>
    <row r="415" spans="1:17" s="75" customFormat="1" x14ac:dyDescent="0.2">
      <c r="A415" s="76"/>
      <c r="B415" s="77"/>
      <c r="C415" s="77"/>
      <c r="D415" s="77"/>
      <c r="E415" s="77"/>
      <c r="F415" s="77"/>
      <c r="G415" s="77"/>
      <c r="H415" s="77"/>
      <c r="I415" s="77"/>
      <c r="J415" s="30"/>
      <c r="K415" s="30"/>
      <c r="L415" s="78"/>
      <c r="M415" s="77"/>
      <c r="N415" s="77"/>
      <c r="O415" s="77"/>
      <c r="P415" s="77"/>
      <c r="Q415" s="77"/>
    </row>
    <row r="416" spans="1:17" s="75" customFormat="1" x14ac:dyDescent="0.2">
      <c r="A416" s="76"/>
      <c r="B416" s="77"/>
      <c r="C416" s="77"/>
      <c r="D416" s="77"/>
      <c r="E416" s="77"/>
      <c r="F416" s="77"/>
      <c r="G416" s="77"/>
      <c r="H416" s="77"/>
      <c r="I416" s="77"/>
      <c r="J416" s="30"/>
      <c r="K416" s="30"/>
      <c r="L416" s="78"/>
      <c r="M416" s="77"/>
      <c r="N416" s="77"/>
      <c r="O416" s="77"/>
      <c r="P416" s="77"/>
      <c r="Q416" s="77"/>
    </row>
    <row r="417" spans="1:17" s="75" customFormat="1" x14ac:dyDescent="0.2">
      <c r="A417" s="76"/>
      <c r="B417" s="77"/>
      <c r="C417" s="77"/>
      <c r="D417" s="77"/>
      <c r="E417" s="77"/>
      <c r="F417" s="77"/>
      <c r="G417" s="77"/>
      <c r="H417" s="77"/>
      <c r="I417" s="77"/>
      <c r="J417" s="30"/>
      <c r="K417" s="30"/>
      <c r="L417" s="78"/>
      <c r="M417" s="77"/>
      <c r="N417" s="77"/>
      <c r="O417" s="77"/>
      <c r="P417" s="77"/>
      <c r="Q417" s="77"/>
    </row>
    <row r="418" spans="1:17" s="75" customFormat="1" x14ac:dyDescent="0.2">
      <c r="A418" s="76"/>
      <c r="B418" s="77"/>
      <c r="C418" s="77"/>
      <c r="D418" s="77"/>
      <c r="E418" s="77"/>
      <c r="F418" s="77"/>
      <c r="G418" s="77"/>
      <c r="H418" s="77"/>
      <c r="I418" s="77"/>
      <c r="J418" s="30"/>
      <c r="K418" s="30"/>
      <c r="L418" s="78"/>
      <c r="M418" s="77"/>
      <c r="N418" s="77"/>
      <c r="O418" s="77"/>
      <c r="P418" s="77"/>
      <c r="Q418" s="77"/>
    </row>
    <row r="419" spans="1:17" s="75" customFormat="1" x14ac:dyDescent="0.2">
      <c r="A419" s="76"/>
      <c r="B419" s="77"/>
      <c r="C419" s="77"/>
      <c r="D419" s="77"/>
      <c r="E419" s="77"/>
      <c r="F419" s="77"/>
      <c r="G419" s="77"/>
      <c r="H419" s="77"/>
      <c r="I419" s="77"/>
      <c r="J419" s="30"/>
      <c r="K419" s="30"/>
      <c r="L419" s="78"/>
      <c r="M419" s="77"/>
      <c r="N419" s="77"/>
      <c r="O419" s="77"/>
      <c r="P419" s="77"/>
      <c r="Q419" s="77"/>
    </row>
    <row r="420" spans="1:17" s="75" customFormat="1" x14ac:dyDescent="0.2">
      <c r="A420" s="76"/>
      <c r="B420" s="77"/>
      <c r="C420" s="77"/>
      <c r="D420" s="77"/>
      <c r="E420" s="77"/>
      <c r="F420" s="77"/>
      <c r="G420" s="77"/>
      <c r="H420" s="77"/>
      <c r="I420" s="77"/>
      <c r="J420" s="30"/>
      <c r="K420" s="30"/>
      <c r="L420" s="78"/>
      <c r="M420" s="77"/>
      <c r="N420" s="77"/>
      <c r="O420" s="77"/>
      <c r="P420" s="77"/>
      <c r="Q420" s="77"/>
    </row>
    <row r="421" spans="1:17" s="75" customFormat="1" x14ac:dyDescent="0.2">
      <c r="A421" s="76"/>
      <c r="B421" s="77"/>
      <c r="C421" s="77"/>
      <c r="D421" s="77"/>
      <c r="E421" s="77"/>
      <c r="F421" s="77"/>
      <c r="G421" s="77"/>
      <c r="H421" s="77"/>
      <c r="I421" s="77"/>
      <c r="J421" s="30"/>
      <c r="K421" s="30"/>
      <c r="L421" s="78"/>
      <c r="M421" s="77"/>
      <c r="N421" s="77"/>
      <c r="O421" s="77"/>
      <c r="P421" s="77"/>
      <c r="Q421" s="77"/>
    </row>
    <row r="422" spans="1:17" s="75" customFormat="1" x14ac:dyDescent="0.2">
      <c r="A422" s="76"/>
      <c r="B422" s="77"/>
      <c r="C422" s="77"/>
      <c r="D422" s="77"/>
      <c r="E422" s="77"/>
      <c r="F422" s="77"/>
      <c r="G422" s="77"/>
      <c r="H422" s="77"/>
      <c r="I422" s="77"/>
      <c r="J422" s="30"/>
      <c r="K422" s="30"/>
      <c r="L422" s="78"/>
      <c r="M422" s="77"/>
      <c r="N422" s="77"/>
      <c r="O422" s="77"/>
      <c r="P422" s="77"/>
      <c r="Q422" s="77"/>
    </row>
    <row r="423" spans="1:17" s="75" customFormat="1" x14ac:dyDescent="0.2">
      <c r="A423" s="76"/>
      <c r="B423" s="77"/>
      <c r="C423" s="77"/>
      <c r="D423" s="77"/>
      <c r="E423" s="77"/>
      <c r="F423" s="77"/>
      <c r="G423" s="77"/>
      <c r="H423" s="77"/>
      <c r="I423" s="77"/>
      <c r="J423" s="30"/>
      <c r="K423" s="30"/>
      <c r="L423" s="78"/>
      <c r="M423" s="77"/>
      <c r="N423" s="77"/>
      <c r="O423" s="77"/>
      <c r="P423" s="77"/>
      <c r="Q423" s="77"/>
    </row>
    <row r="424" spans="1:17" s="75" customFormat="1" x14ac:dyDescent="0.2">
      <c r="A424" s="76"/>
      <c r="B424" s="77"/>
      <c r="C424" s="77"/>
      <c r="D424" s="77"/>
      <c r="E424" s="77"/>
      <c r="F424" s="77"/>
      <c r="G424" s="77"/>
      <c r="H424" s="77"/>
      <c r="I424" s="77"/>
      <c r="J424" s="30"/>
      <c r="K424" s="30"/>
      <c r="L424" s="78"/>
      <c r="M424" s="77"/>
      <c r="N424" s="77"/>
      <c r="O424" s="77"/>
      <c r="P424" s="77"/>
      <c r="Q424" s="77"/>
    </row>
    <row r="425" spans="1:17" s="75" customFormat="1" x14ac:dyDescent="0.2">
      <c r="A425" s="76"/>
      <c r="B425" s="77"/>
      <c r="C425" s="77"/>
      <c r="D425" s="77"/>
      <c r="E425" s="77"/>
      <c r="F425" s="77"/>
      <c r="G425" s="77"/>
      <c r="H425" s="77"/>
      <c r="I425" s="77"/>
      <c r="J425" s="30"/>
      <c r="K425" s="30"/>
      <c r="L425" s="78"/>
      <c r="M425" s="77"/>
      <c r="N425" s="77"/>
      <c r="O425" s="77"/>
      <c r="P425" s="77"/>
      <c r="Q425" s="77"/>
    </row>
    <row r="426" spans="1:17" s="75" customFormat="1" x14ac:dyDescent="0.2">
      <c r="A426" s="76"/>
      <c r="B426" s="77"/>
      <c r="C426" s="77"/>
      <c r="D426" s="77"/>
      <c r="E426" s="77"/>
      <c r="F426" s="77"/>
      <c r="G426" s="77"/>
      <c r="H426" s="77"/>
      <c r="I426" s="77"/>
      <c r="J426" s="30"/>
      <c r="K426" s="30"/>
      <c r="L426" s="78"/>
      <c r="M426" s="77"/>
      <c r="N426" s="77"/>
      <c r="O426" s="77"/>
      <c r="P426" s="77"/>
      <c r="Q426" s="77"/>
    </row>
    <row r="427" spans="1:17" s="75" customFormat="1" x14ac:dyDescent="0.2">
      <c r="A427" s="76"/>
      <c r="B427" s="77"/>
      <c r="C427" s="77"/>
      <c r="D427" s="77"/>
      <c r="E427" s="77"/>
      <c r="F427" s="77"/>
      <c r="G427" s="77"/>
      <c r="H427" s="77"/>
      <c r="I427" s="77"/>
      <c r="J427" s="30"/>
      <c r="K427" s="30"/>
      <c r="L427" s="78"/>
      <c r="M427" s="77"/>
      <c r="N427" s="77"/>
      <c r="O427" s="77"/>
      <c r="P427" s="77"/>
      <c r="Q427" s="77"/>
    </row>
    <row r="428" spans="1:17" s="75" customFormat="1" x14ac:dyDescent="0.2">
      <c r="A428" s="76"/>
      <c r="B428" s="77"/>
      <c r="C428" s="77"/>
      <c r="D428" s="77"/>
      <c r="E428" s="77"/>
      <c r="F428" s="77"/>
      <c r="G428" s="77"/>
      <c r="H428" s="77"/>
      <c r="I428" s="77"/>
      <c r="J428" s="30"/>
      <c r="K428" s="30"/>
      <c r="L428" s="78"/>
      <c r="M428" s="77"/>
      <c r="N428" s="77"/>
      <c r="O428" s="77"/>
      <c r="P428" s="77"/>
      <c r="Q428" s="77"/>
    </row>
    <row r="429" spans="1:17" s="75" customFormat="1" x14ac:dyDescent="0.2">
      <c r="A429" s="76"/>
      <c r="B429" s="77"/>
      <c r="C429" s="77"/>
      <c r="D429" s="77"/>
      <c r="E429" s="77"/>
      <c r="F429" s="77"/>
      <c r="G429" s="77"/>
      <c r="H429" s="77"/>
      <c r="I429" s="77"/>
      <c r="J429" s="30"/>
      <c r="K429" s="30"/>
      <c r="L429" s="78"/>
      <c r="M429" s="77"/>
      <c r="N429" s="77"/>
      <c r="O429" s="77"/>
      <c r="P429" s="77"/>
      <c r="Q429" s="77"/>
    </row>
    <row r="430" spans="1:17" s="75" customFormat="1" x14ac:dyDescent="0.2">
      <c r="A430" s="76"/>
      <c r="B430" s="77"/>
      <c r="C430" s="77"/>
      <c r="D430" s="77"/>
      <c r="E430" s="77"/>
      <c r="F430" s="77"/>
      <c r="G430" s="77"/>
      <c r="H430" s="77"/>
      <c r="I430" s="77"/>
      <c r="J430" s="30"/>
      <c r="K430" s="30"/>
      <c r="L430" s="78"/>
      <c r="M430" s="77"/>
      <c r="N430" s="77"/>
      <c r="O430" s="77"/>
      <c r="P430" s="77"/>
      <c r="Q430" s="77"/>
    </row>
    <row r="431" spans="1:17" s="75" customFormat="1" x14ac:dyDescent="0.2">
      <c r="A431" s="76"/>
      <c r="B431" s="77"/>
      <c r="C431" s="77"/>
      <c r="D431" s="77"/>
      <c r="E431" s="77"/>
      <c r="F431" s="77"/>
      <c r="G431" s="77"/>
      <c r="H431" s="77"/>
      <c r="I431" s="77"/>
      <c r="J431" s="30"/>
      <c r="K431" s="30"/>
      <c r="L431" s="78"/>
      <c r="M431" s="77"/>
      <c r="N431" s="77"/>
      <c r="O431" s="77"/>
      <c r="P431" s="77"/>
      <c r="Q431" s="77"/>
    </row>
    <row r="432" spans="1:17" s="75" customFormat="1" x14ac:dyDescent="0.2">
      <c r="A432" s="76"/>
      <c r="B432" s="77"/>
      <c r="C432" s="77"/>
      <c r="D432" s="77"/>
      <c r="E432" s="77"/>
      <c r="F432" s="77"/>
      <c r="G432" s="77"/>
      <c r="H432" s="77"/>
      <c r="I432" s="77"/>
      <c r="J432" s="30"/>
      <c r="K432" s="30"/>
      <c r="L432" s="78"/>
      <c r="M432" s="77"/>
      <c r="N432" s="77"/>
      <c r="O432" s="77"/>
      <c r="P432" s="77"/>
      <c r="Q432" s="77"/>
    </row>
    <row r="433" spans="1:17" s="75" customFormat="1" x14ac:dyDescent="0.2">
      <c r="A433" s="76"/>
      <c r="B433" s="77"/>
      <c r="C433" s="77"/>
      <c r="D433" s="77"/>
      <c r="E433" s="77"/>
      <c r="F433" s="77"/>
      <c r="G433" s="77"/>
      <c r="H433" s="77"/>
      <c r="I433" s="77"/>
      <c r="J433" s="30"/>
      <c r="K433" s="30"/>
      <c r="L433" s="78"/>
      <c r="M433" s="77"/>
      <c r="N433" s="77"/>
      <c r="O433" s="77"/>
      <c r="P433" s="77"/>
      <c r="Q433" s="77"/>
    </row>
    <row r="434" spans="1:17" s="75" customFormat="1" x14ac:dyDescent="0.2">
      <c r="A434" s="76"/>
      <c r="B434" s="77"/>
      <c r="C434" s="77"/>
      <c r="D434" s="77"/>
      <c r="E434" s="77"/>
      <c r="F434" s="77"/>
      <c r="G434" s="77"/>
      <c r="H434" s="77"/>
      <c r="I434" s="77"/>
      <c r="J434" s="30"/>
      <c r="K434" s="30"/>
      <c r="L434" s="78"/>
      <c r="M434" s="77"/>
      <c r="N434" s="77"/>
      <c r="O434" s="77"/>
      <c r="P434" s="77"/>
      <c r="Q434" s="77"/>
    </row>
    <row r="435" spans="1:17" s="75" customFormat="1" x14ac:dyDescent="0.2">
      <c r="A435" s="76"/>
      <c r="B435" s="77"/>
      <c r="C435" s="77"/>
      <c r="D435" s="77"/>
      <c r="E435" s="77"/>
      <c r="F435" s="77"/>
      <c r="G435" s="77"/>
      <c r="H435" s="77"/>
      <c r="I435" s="77"/>
      <c r="J435" s="30"/>
      <c r="K435" s="30"/>
      <c r="L435" s="78"/>
      <c r="M435" s="77"/>
      <c r="N435" s="77"/>
      <c r="O435" s="77"/>
      <c r="P435" s="77"/>
      <c r="Q435" s="77"/>
    </row>
    <row r="436" spans="1:17" s="75" customFormat="1" x14ac:dyDescent="0.2">
      <c r="A436" s="76"/>
      <c r="B436" s="77"/>
      <c r="C436" s="77"/>
      <c r="D436" s="77"/>
      <c r="E436" s="77"/>
      <c r="F436" s="77"/>
      <c r="G436" s="77"/>
      <c r="H436" s="77"/>
      <c r="I436" s="77"/>
      <c r="J436" s="30"/>
      <c r="K436" s="30"/>
      <c r="L436" s="78"/>
      <c r="M436" s="77"/>
      <c r="N436" s="77"/>
      <c r="O436" s="77"/>
      <c r="P436" s="77"/>
      <c r="Q436" s="77"/>
    </row>
    <row r="437" spans="1:17" s="75" customFormat="1" x14ac:dyDescent="0.2">
      <c r="A437" s="76"/>
      <c r="B437" s="77"/>
      <c r="C437" s="77"/>
      <c r="D437" s="77"/>
      <c r="E437" s="77"/>
      <c r="F437" s="77"/>
      <c r="G437" s="77"/>
      <c r="H437" s="77"/>
      <c r="I437" s="77"/>
      <c r="J437" s="30"/>
      <c r="K437" s="30"/>
      <c r="L437" s="78"/>
      <c r="M437" s="77"/>
      <c r="N437" s="77"/>
      <c r="O437" s="77"/>
      <c r="P437" s="77"/>
      <c r="Q437" s="77"/>
    </row>
    <row r="438" spans="1:17" s="75" customFormat="1" x14ac:dyDescent="0.2">
      <c r="A438" s="76"/>
      <c r="B438" s="77"/>
      <c r="C438" s="77"/>
      <c r="D438" s="77"/>
      <c r="E438" s="77"/>
      <c r="F438" s="77"/>
      <c r="G438" s="77"/>
      <c r="H438" s="77"/>
      <c r="I438" s="77"/>
      <c r="J438" s="30"/>
      <c r="K438" s="30"/>
      <c r="L438" s="78"/>
      <c r="M438" s="77"/>
      <c r="N438" s="77"/>
      <c r="O438" s="77"/>
      <c r="P438" s="77"/>
      <c r="Q438" s="77"/>
    </row>
    <row r="439" spans="1:17" s="75" customFormat="1" x14ac:dyDescent="0.2">
      <c r="A439" s="76"/>
      <c r="B439" s="77"/>
      <c r="C439" s="77"/>
      <c r="D439" s="77"/>
      <c r="E439" s="77"/>
      <c r="F439" s="77"/>
      <c r="G439" s="77"/>
      <c r="H439" s="77"/>
      <c r="I439" s="77"/>
      <c r="J439" s="30"/>
      <c r="K439" s="30"/>
      <c r="L439" s="78"/>
      <c r="M439" s="77"/>
      <c r="N439" s="77"/>
      <c r="O439" s="77"/>
      <c r="P439" s="77"/>
      <c r="Q439" s="77"/>
    </row>
    <row r="440" spans="1:17" s="75" customFormat="1" x14ac:dyDescent="0.2">
      <c r="A440" s="76"/>
      <c r="B440" s="77"/>
      <c r="C440" s="77"/>
      <c r="D440" s="77"/>
      <c r="E440" s="77"/>
      <c r="F440" s="77"/>
      <c r="G440" s="77"/>
      <c r="H440" s="77"/>
      <c r="I440" s="77"/>
      <c r="J440" s="30"/>
      <c r="K440" s="30"/>
      <c r="L440" s="78"/>
      <c r="M440" s="77"/>
      <c r="N440" s="77"/>
      <c r="O440" s="77"/>
      <c r="P440" s="77"/>
      <c r="Q440" s="77"/>
    </row>
    <row r="441" spans="1:17" s="75" customFormat="1" x14ac:dyDescent="0.2">
      <c r="A441" s="76"/>
      <c r="B441" s="77"/>
      <c r="C441" s="77"/>
      <c r="D441" s="77"/>
      <c r="E441" s="77"/>
      <c r="F441" s="77"/>
      <c r="G441" s="77"/>
      <c r="H441" s="77"/>
      <c r="I441" s="77"/>
      <c r="J441" s="30"/>
      <c r="K441" s="30"/>
      <c r="L441" s="78"/>
      <c r="M441" s="77"/>
      <c r="N441" s="77"/>
      <c r="O441" s="77"/>
      <c r="P441" s="77"/>
      <c r="Q441" s="77"/>
    </row>
    <row r="442" spans="1:17" s="75" customFormat="1" x14ac:dyDescent="0.2">
      <c r="A442" s="76"/>
      <c r="B442" s="77"/>
      <c r="C442" s="77"/>
      <c r="D442" s="77"/>
      <c r="E442" s="77"/>
      <c r="F442" s="77"/>
      <c r="G442" s="77"/>
      <c r="H442" s="77"/>
      <c r="I442" s="77"/>
      <c r="J442" s="30"/>
      <c r="K442" s="30"/>
      <c r="L442" s="78"/>
      <c r="M442" s="77"/>
      <c r="N442" s="77"/>
      <c r="O442" s="77"/>
      <c r="P442" s="77"/>
      <c r="Q442" s="77"/>
    </row>
    <row r="443" spans="1:17" s="75" customFormat="1" x14ac:dyDescent="0.2">
      <c r="A443" s="76"/>
      <c r="B443" s="77"/>
      <c r="C443" s="77"/>
      <c r="D443" s="77"/>
      <c r="E443" s="77"/>
      <c r="F443" s="77"/>
      <c r="G443" s="77"/>
      <c r="H443" s="77"/>
      <c r="I443" s="77"/>
      <c r="J443" s="30"/>
      <c r="K443" s="30"/>
      <c r="L443" s="78"/>
      <c r="M443" s="77"/>
      <c r="N443" s="77"/>
      <c r="O443" s="77"/>
      <c r="P443" s="77"/>
      <c r="Q443" s="77"/>
    </row>
    <row r="444" spans="1:17" s="75" customFormat="1" x14ac:dyDescent="0.2">
      <c r="A444" s="76"/>
      <c r="B444" s="77"/>
      <c r="C444" s="77"/>
      <c r="D444" s="77"/>
      <c r="E444" s="77"/>
      <c r="F444" s="77"/>
      <c r="G444" s="77"/>
      <c r="H444" s="77"/>
      <c r="I444" s="77"/>
      <c r="J444" s="30"/>
      <c r="K444" s="30"/>
      <c r="L444" s="78"/>
      <c r="M444" s="77"/>
      <c r="N444" s="77"/>
      <c r="O444" s="77"/>
      <c r="P444" s="77"/>
      <c r="Q444" s="77"/>
    </row>
    <row r="445" spans="1:17" s="75" customFormat="1" x14ac:dyDescent="0.2">
      <c r="A445" s="76"/>
      <c r="B445" s="77"/>
      <c r="C445" s="77"/>
      <c r="D445" s="77"/>
      <c r="E445" s="77"/>
      <c r="F445" s="77"/>
      <c r="G445" s="77"/>
      <c r="H445" s="77"/>
      <c r="I445" s="77"/>
      <c r="J445" s="30"/>
      <c r="K445" s="30"/>
      <c r="L445" s="78"/>
      <c r="M445" s="77"/>
      <c r="N445" s="77"/>
      <c r="O445" s="77"/>
      <c r="P445" s="77"/>
      <c r="Q445" s="77"/>
    </row>
    <row r="446" spans="1:17" s="75" customFormat="1" x14ac:dyDescent="0.2">
      <c r="A446" s="76"/>
      <c r="B446" s="77"/>
      <c r="C446" s="77"/>
      <c r="D446" s="77"/>
      <c r="E446" s="77"/>
      <c r="F446" s="77"/>
      <c r="G446" s="77"/>
      <c r="H446" s="77"/>
      <c r="I446" s="77"/>
      <c r="J446" s="30"/>
      <c r="K446" s="30"/>
      <c r="L446" s="78"/>
      <c r="M446" s="77"/>
      <c r="N446" s="77"/>
      <c r="O446" s="77"/>
      <c r="P446" s="77"/>
      <c r="Q446" s="77"/>
    </row>
    <row r="447" spans="1:17" s="75" customFormat="1" x14ac:dyDescent="0.2">
      <c r="A447" s="76"/>
      <c r="B447" s="77"/>
      <c r="C447" s="77"/>
      <c r="D447" s="77"/>
      <c r="E447" s="77"/>
      <c r="F447" s="77"/>
      <c r="G447" s="77"/>
      <c r="H447" s="77"/>
      <c r="I447" s="77"/>
      <c r="J447" s="30"/>
      <c r="K447" s="30"/>
      <c r="L447" s="78"/>
      <c r="M447" s="77"/>
      <c r="N447" s="77"/>
      <c r="O447" s="77"/>
      <c r="P447" s="77"/>
      <c r="Q447" s="77"/>
    </row>
    <row r="448" spans="1:17" s="75" customFormat="1" x14ac:dyDescent="0.2">
      <c r="A448" s="76"/>
      <c r="B448" s="77"/>
      <c r="C448" s="77"/>
      <c r="D448" s="77"/>
      <c r="E448" s="77"/>
      <c r="F448" s="77"/>
      <c r="G448" s="77"/>
      <c r="H448" s="77"/>
      <c r="I448" s="77"/>
      <c r="J448" s="30"/>
      <c r="K448" s="30"/>
      <c r="L448" s="78"/>
      <c r="M448" s="77"/>
      <c r="N448" s="77"/>
      <c r="O448" s="77"/>
      <c r="P448" s="77"/>
      <c r="Q448" s="77"/>
    </row>
    <row r="449" spans="1:17" s="75" customFormat="1" x14ac:dyDescent="0.2">
      <c r="A449" s="76"/>
      <c r="B449" s="77"/>
      <c r="C449" s="77"/>
      <c r="D449" s="77"/>
      <c r="E449" s="77"/>
      <c r="F449" s="77"/>
      <c r="G449" s="77"/>
      <c r="H449" s="77"/>
      <c r="I449" s="77"/>
      <c r="J449" s="30"/>
      <c r="K449" s="30"/>
      <c r="L449" s="78"/>
      <c r="M449" s="77"/>
      <c r="N449" s="77"/>
      <c r="O449" s="77"/>
      <c r="P449" s="77"/>
      <c r="Q449" s="77"/>
    </row>
    <row r="450" spans="1:17" s="75" customFormat="1" x14ac:dyDescent="0.2">
      <c r="A450" s="76"/>
      <c r="B450" s="77"/>
      <c r="C450" s="77"/>
      <c r="D450" s="77"/>
      <c r="E450" s="77"/>
      <c r="F450" s="77"/>
      <c r="G450" s="77"/>
      <c r="H450" s="77"/>
      <c r="I450" s="77"/>
      <c r="J450" s="30"/>
      <c r="K450" s="30"/>
      <c r="L450" s="78"/>
      <c r="M450" s="77"/>
      <c r="N450" s="77"/>
      <c r="O450" s="77"/>
      <c r="P450" s="77"/>
      <c r="Q450" s="77"/>
    </row>
    <row r="451" spans="1:17" s="75" customFormat="1" x14ac:dyDescent="0.2">
      <c r="A451" s="76"/>
      <c r="B451" s="77"/>
      <c r="C451" s="77"/>
      <c r="D451" s="77"/>
      <c r="E451" s="77"/>
      <c r="F451" s="77"/>
      <c r="G451" s="77"/>
      <c r="H451" s="77"/>
      <c r="I451" s="77"/>
      <c r="J451" s="30"/>
      <c r="K451" s="30"/>
      <c r="L451" s="78"/>
      <c r="M451" s="77"/>
      <c r="N451" s="77"/>
      <c r="O451" s="77"/>
      <c r="P451" s="77"/>
      <c r="Q451" s="77"/>
    </row>
    <row r="452" spans="1:17" s="75" customFormat="1" x14ac:dyDescent="0.2">
      <c r="A452" s="76"/>
      <c r="B452" s="77"/>
      <c r="C452" s="77"/>
      <c r="D452" s="77"/>
      <c r="E452" s="77"/>
      <c r="F452" s="77"/>
      <c r="G452" s="77"/>
      <c r="H452" s="77"/>
      <c r="I452" s="77"/>
      <c r="J452" s="30"/>
      <c r="K452" s="30"/>
      <c r="L452" s="78"/>
      <c r="M452" s="77"/>
      <c r="N452" s="77"/>
      <c r="O452" s="77"/>
      <c r="P452" s="77"/>
      <c r="Q452" s="77"/>
    </row>
    <row r="453" spans="1:17" s="75" customFormat="1" x14ac:dyDescent="0.2">
      <c r="A453" s="76"/>
      <c r="B453" s="77"/>
      <c r="C453" s="77"/>
      <c r="D453" s="77"/>
      <c r="E453" s="77"/>
      <c r="F453" s="77"/>
      <c r="G453" s="77"/>
      <c r="H453" s="77"/>
      <c r="I453" s="77"/>
      <c r="J453" s="30"/>
      <c r="K453" s="30"/>
      <c r="L453" s="78"/>
      <c r="M453" s="77"/>
      <c r="N453" s="77"/>
      <c r="O453" s="77"/>
      <c r="P453" s="77"/>
      <c r="Q453" s="77"/>
    </row>
    <row r="454" spans="1:17" s="75" customFormat="1" x14ac:dyDescent="0.2">
      <c r="A454" s="76"/>
      <c r="B454" s="77"/>
      <c r="C454" s="77"/>
      <c r="D454" s="77"/>
      <c r="E454" s="77"/>
      <c r="F454" s="77"/>
      <c r="G454" s="77"/>
      <c r="H454" s="77"/>
      <c r="I454" s="77"/>
      <c r="J454" s="30"/>
      <c r="K454" s="30"/>
      <c r="L454" s="78"/>
      <c r="M454" s="77"/>
      <c r="N454" s="77"/>
      <c r="O454" s="77"/>
      <c r="P454" s="77"/>
      <c r="Q454" s="77"/>
    </row>
    <row r="455" spans="1:17" s="75" customFormat="1" x14ac:dyDescent="0.2">
      <c r="A455" s="76"/>
      <c r="B455" s="77"/>
      <c r="C455" s="77"/>
      <c r="D455" s="77"/>
      <c r="E455" s="77"/>
      <c r="F455" s="77"/>
      <c r="G455" s="77"/>
      <c r="H455" s="77"/>
      <c r="I455" s="77"/>
      <c r="J455" s="30"/>
      <c r="K455" s="30"/>
      <c r="L455" s="78"/>
      <c r="M455" s="77"/>
      <c r="N455" s="77"/>
      <c r="O455" s="77"/>
      <c r="P455" s="77"/>
      <c r="Q455" s="77"/>
    </row>
    <row r="456" spans="1:17" s="75" customFormat="1" x14ac:dyDescent="0.2">
      <c r="A456" s="76"/>
      <c r="B456" s="77"/>
      <c r="C456" s="77"/>
      <c r="D456" s="77"/>
      <c r="E456" s="77"/>
      <c r="F456" s="77"/>
      <c r="G456" s="77"/>
      <c r="H456" s="77"/>
      <c r="I456" s="77"/>
      <c r="J456" s="30"/>
      <c r="K456" s="30"/>
      <c r="L456" s="78"/>
      <c r="M456" s="77"/>
      <c r="N456" s="77"/>
      <c r="O456" s="77"/>
      <c r="P456" s="77"/>
      <c r="Q456" s="77"/>
    </row>
    <row r="457" spans="1:17" s="75" customFormat="1" x14ac:dyDescent="0.2">
      <c r="A457" s="76"/>
      <c r="B457" s="77"/>
      <c r="C457" s="77"/>
      <c r="D457" s="77"/>
      <c r="E457" s="77"/>
      <c r="F457" s="77"/>
      <c r="G457" s="77"/>
      <c r="H457" s="77"/>
      <c r="I457" s="77"/>
      <c r="J457" s="30"/>
      <c r="K457" s="30"/>
      <c r="L457" s="78"/>
      <c r="M457" s="77"/>
      <c r="N457" s="77"/>
      <c r="O457" s="77"/>
      <c r="P457" s="77"/>
      <c r="Q457" s="77"/>
    </row>
    <row r="458" spans="1:17" s="75" customFormat="1" x14ac:dyDescent="0.2">
      <c r="A458" s="76"/>
      <c r="B458" s="77"/>
      <c r="C458" s="77"/>
      <c r="D458" s="77"/>
      <c r="E458" s="77"/>
      <c r="F458" s="77"/>
      <c r="G458" s="77"/>
      <c r="H458" s="77"/>
      <c r="I458" s="77"/>
      <c r="J458" s="30"/>
      <c r="K458" s="30"/>
      <c r="L458" s="78"/>
      <c r="M458" s="77"/>
      <c r="N458" s="77"/>
      <c r="O458" s="77"/>
      <c r="P458" s="77"/>
      <c r="Q458" s="77"/>
    </row>
    <row r="459" spans="1:17" s="75" customFormat="1" x14ac:dyDescent="0.2">
      <c r="A459" s="76"/>
      <c r="B459" s="77"/>
      <c r="C459" s="77"/>
      <c r="D459" s="77"/>
      <c r="E459" s="77"/>
      <c r="F459" s="77"/>
      <c r="G459" s="77"/>
      <c r="H459" s="77"/>
      <c r="I459" s="77"/>
      <c r="J459" s="30"/>
      <c r="K459" s="30"/>
      <c r="L459" s="78"/>
      <c r="M459" s="77"/>
      <c r="N459" s="77"/>
      <c r="O459" s="77"/>
      <c r="P459" s="77"/>
      <c r="Q459" s="77"/>
    </row>
    <row r="460" spans="1:17" s="75" customFormat="1" x14ac:dyDescent="0.2">
      <c r="A460" s="76"/>
      <c r="B460" s="77"/>
      <c r="C460" s="77"/>
      <c r="D460" s="77"/>
      <c r="E460" s="77"/>
      <c r="F460" s="77"/>
      <c r="G460" s="77"/>
      <c r="H460" s="77"/>
      <c r="I460" s="77"/>
      <c r="J460" s="30"/>
      <c r="K460" s="30"/>
      <c r="L460" s="78"/>
      <c r="M460" s="77"/>
      <c r="N460" s="77"/>
      <c r="O460" s="77"/>
      <c r="P460" s="77"/>
      <c r="Q460" s="77"/>
    </row>
    <row r="461" spans="1:17" s="75" customFormat="1" x14ac:dyDescent="0.2">
      <c r="A461" s="76"/>
      <c r="B461" s="77"/>
      <c r="C461" s="77"/>
      <c r="D461" s="77"/>
      <c r="E461" s="77"/>
      <c r="F461" s="77"/>
      <c r="G461" s="77"/>
      <c r="H461" s="77"/>
      <c r="I461" s="77"/>
      <c r="J461" s="30"/>
      <c r="K461" s="30"/>
      <c r="L461" s="78"/>
      <c r="M461" s="77"/>
      <c r="N461" s="77"/>
      <c r="O461" s="77"/>
      <c r="P461" s="77"/>
      <c r="Q461" s="77"/>
    </row>
    <row r="462" spans="1:17" s="75" customFormat="1" x14ac:dyDescent="0.2">
      <c r="A462" s="76"/>
      <c r="B462" s="77"/>
      <c r="C462" s="77"/>
      <c r="D462" s="77"/>
      <c r="E462" s="77"/>
      <c r="F462" s="77"/>
      <c r="G462" s="77"/>
      <c r="H462" s="77"/>
      <c r="I462" s="77"/>
      <c r="J462" s="30"/>
      <c r="K462" s="30"/>
      <c r="L462" s="78"/>
      <c r="M462" s="77"/>
      <c r="N462" s="77"/>
      <c r="O462" s="77"/>
      <c r="P462" s="77"/>
      <c r="Q462" s="77"/>
    </row>
    <row r="463" spans="1:17" s="75" customFormat="1" x14ac:dyDescent="0.2">
      <c r="A463" s="76"/>
      <c r="B463" s="77"/>
      <c r="C463" s="77"/>
      <c r="D463" s="77"/>
      <c r="E463" s="77"/>
      <c r="F463" s="77"/>
      <c r="G463" s="77"/>
      <c r="H463" s="77"/>
      <c r="I463" s="77"/>
      <c r="J463" s="30"/>
      <c r="K463" s="30"/>
      <c r="L463" s="78"/>
      <c r="M463" s="77"/>
      <c r="N463" s="77"/>
      <c r="O463" s="77"/>
      <c r="P463" s="77"/>
      <c r="Q463" s="77"/>
    </row>
    <row r="464" spans="1:17" s="75" customFormat="1" x14ac:dyDescent="0.2">
      <c r="A464" s="76"/>
      <c r="B464" s="77"/>
      <c r="C464" s="77"/>
      <c r="D464" s="77"/>
      <c r="E464" s="77"/>
      <c r="F464" s="77"/>
      <c r="G464" s="77"/>
      <c r="H464" s="77"/>
      <c r="I464" s="77"/>
      <c r="J464" s="30"/>
      <c r="K464" s="30"/>
      <c r="L464" s="78"/>
      <c r="M464" s="77"/>
      <c r="N464" s="77"/>
      <c r="O464" s="77"/>
      <c r="P464" s="77"/>
      <c r="Q464" s="77"/>
    </row>
    <row r="465" spans="1:17" s="75" customFormat="1" x14ac:dyDescent="0.2">
      <c r="A465" s="76"/>
      <c r="B465" s="77"/>
      <c r="C465" s="77"/>
      <c r="D465" s="77"/>
      <c r="E465" s="77"/>
      <c r="F465" s="77"/>
      <c r="G465" s="77"/>
      <c r="H465" s="77"/>
      <c r="I465" s="77"/>
      <c r="J465" s="30"/>
      <c r="K465" s="30"/>
      <c r="L465" s="78"/>
      <c r="M465" s="77"/>
      <c r="N465" s="77"/>
      <c r="O465" s="77"/>
      <c r="P465" s="77"/>
      <c r="Q465" s="77"/>
    </row>
    <row r="466" spans="1:17" s="75" customFormat="1" x14ac:dyDescent="0.2">
      <c r="A466" s="76"/>
      <c r="B466" s="77"/>
      <c r="C466" s="77"/>
      <c r="D466" s="77"/>
      <c r="E466" s="77"/>
      <c r="F466" s="77"/>
      <c r="G466" s="77"/>
      <c r="H466" s="77"/>
      <c r="I466" s="77"/>
      <c r="J466" s="30"/>
      <c r="K466" s="30"/>
      <c r="L466" s="78"/>
      <c r="M466" s="77"/>
      <c r="N466" s="77"/>
      <c r="O466" s="77"/>
      <c r="P466" s="77"/>
      <c r="Q466" s="77"/>
    </row>
    <row r="467" spans="1:17" s="75" customFormat="1" x14ac:dyDescent="0.2">
      <c r="A467" s="76"/>
      <c r="B467" s="77"/>
      <c r="C467" s="77"/>
      <c r="D467" s="77"/>
      <c r="E467" s="77"/>
      <c r="F467" s="77"/>
      <c r="G467" s="77"/>
      <c r="H467" s="77"/>
      <c r="I467" s="77"/>
      <c r="J467" s="30"/>
      <c r="K467" s="30"/>
      <c r="L467" s="78"/>
      <c r="M467" s="77"/>
      <c r="N467" s="77"/>
      <c r="O467" s="77"/>
      <c r="P467" s="77"/>
      <c r="Q467" s="77"/>
    </row>
    <row r="468" spans="1:17" s="75" customFormat="1" x14ac:dyDescent="0.2">
      <c r="A468" s="76"/>
      <c r="B468" s="77"/>
      <c r="C468" s="77"/>
      <c r="D468" s="77"/>
      <c r="E468" s="77"/>
      <c r="F468" s="77"/>
      <c r="G468" s="77"/>
      <c r="H468" s="77"/>
      <c r="I468" s="77"/>
      <c r="J468" s="30"/>
      <c r="K468" s="30"/>
      <c r="L468" s="78"/>
      <c r="M468" s="77"/>
      <c r="N468" s="77"/>
      <c r="O468" s="77"/>
      <c r="P468" s="77"/>
      <c r="Q468" s="77"/>
    </row>
    <row r="469" spans="1:17" s="75" customFormat="1" x14ac:dyDescent="0.2">
      <c r="A469" s="76"/>
      <c r="B469" s="77"/>
      <c r="C469" s="77"/>
      <c r="D469" s="77"/>
      <c r="E469" s="77"/>
      <c r="F469" s="77"/>
      <c r="G469" s="77"/>
      <c r="H469" s="77"/>
      <c r="I469" s="77"/>
      <c r="J469" s="30"/>
      <c r="K469" s="30"/>
      <c r="L469" s="78"/>
      <c r="M469" s="77"/>
      <c r="N469" s="77"/>
      <c r="O469" s="77"/>
      <c r="P469" s="77"/>
      <c r="Q469" s="77"/>
    </row>
    <row r="470" spans="1:17" s="75" customFormat="1" x14ac:dyDescent="0.2">
      <c r="A470" s="76"/>
      <c r="B470" s="77"/>
      <c r="C470" s="77"/>
      <c r="D470" s="77"/>
      <c r="E470" s="77"/>
      <c r="F470" s="77"/>
      <c r="G470" s="77"/>
      <c r="H470" s="77"/>
      <c r="I470" s="77"/>
      <c r="J470" s="30"/>
      <c r="K470" s="30"/>
      <c r="L470" s="78"/>
      <c r="M470" s="77"/>
      <c r="N470" s="77"/>
      <c r="O470" s="77"/>
      <c r="P470" s="77"/>
      <c r="Q470" s="77"/>
    </row>
    <row r="471" spans="1:17" s="75" customFormat="1" x14ac:dyDescent="0.2">
      <c r="A471" s="76"/>
      <c r="B471" s="77"/>
      <c r="C471" s="77"/>
      <c r="D471" s="77"/>
      <c r="E471" s="77"/>
      <c r="F471" s="77"/>
      <c r="G471" s="77"/>
      <c r="H471" s="77"/>
      <c r="I471" s="77"/>
      <c r="J471" s="30"/>
      <c r="K471" s="30"/>
      <c r="L471" s="78"/>
      <c r="M471" s="77"/>
      <c r="N471" s="77"/>
      <c r="O471" s="77"/>
      <c r="P471" s="77"/>
      <c r="Q471" s="77"/>
    </row>
    <row r="472" spans="1:17" s="75" customFormat="1" x14ac:dyDescent="0.2">
      <c r="A472" s="76"/>
      <c r="B472" s="77"/>
      <c r="C472" s="77"/>
      <c r="D472" s="77"/>
      <c r="E472" s="77"/>
      <c r="F472" s="77"/>
      <c r="G472" s="77"/>
      <c r="H472" s="77"/>
      <c r="I472" s="77"/>
      <c r="J472" s="30"/>
      <c r="K472" s="30"/>
      <c r="L472" s="78"/>
      <c r="M472" s="77"/>
      <c r="N472" s="77"/>
      <c r="O472" s="77"/>
      <c r="P472" s="77"/>
      <c r="Q472" s="77"/>
    </row>
    <row r="473" spans="1:17" s="75" customFormat="1" x14ac:dyDescent="0.2">
      <c r="A473" s="76"/>
      <c r="B473" s="77"/>
      <c r="C473" s="77"/>
      <c r="D473" s="77"/>
      <c r="E473" s="77"/>
      <c r="F473" s="77"/>
      <c r="G473" s="77"/>
      <c r="H473" s="77"/>
      <c r="I473" s="77"/>
      <c r="J473" s="30"/>
      <c r="K473" s="30"/>
      <c r="L473" s="78"/>
      <c r="M473" s="77"/>
      <c r="N473" s="77"/>
      <c r="O473" s="77"/>
      <c r="P473" s="77"/>
      <c r="Q473" s="77"/>
    </row>
    <row r="474" spans="1:17" s="75" customFormat="1" x14ac:dyDescent="0.2">
      <c r="A474" s="76"/>
      <c r="B474" s="77"/>
      <c r="C474" s="77"/>
      <c r="D474" s="77"/>
      <c r="E474" s="77"/>
      <c r="F474" s="77"/>
      <c r="G474" s="77"/>
      <c r="H474" s="77"/>
      <c r="I474" s="77"/>
      <c r="J474" s="30"/>
      <c r="K474" s="30"/>
      <c r="L474" s="78"/>
      <c r="M474" s="77"/>
      <c r="N474" s="77"/>
      <c r="O474" s="77"/>
      <c r="P474" s="77"/>
      <c r="Q474" s="77"/>
    </row>
    <row r="475" spans="1:17" s="75" customFormat="1" x14ac:dyDescent="0.2">
      <c r="A475" s="76"/>
      <c r="B475" s="77"/>
      <c r="C475" s="77"/>
      <c r="D475" s="77"/>
      <c r="E475" s="77"/>
      <c r="F475" s="77"/>
      <c r="G475" s="77"/>
      <c r="H475" s="77"/>
      <c r="I475" s="77"/>
      <c r="J475" s="30"/>
      <c r="K475" s="30"/>
      <c r="L475" s="78"/>
      <c r="M475" s="77"/>
      <c r="N475" s="77"/>
      <c r="O475" s="77"/>
      <c r="P475" s="77"/>
      <c r="Q475" s="77"/>
    </row>
    <row r="476" spans="1:17" s="75" customFormat="1" x14ac:dyDescent="0.2">
      <c r="A476" s="76"/>
      <c r="B476" s="77"/>
      <c r="C476" s="77"/>
      <c r="D476" s="77"/>
      <c r="E476" s="77"/>
      <c r="F476" s="77"/>
      <c r="G476" s="77"/>
      <c r="H476" s="77"/>
      <c r="I476" s="77"/>
      <c r="J476" s="30"/>
      <c r="K476" s="30"/>
      <c r="L476" s="78"/>
      <c r="M476" s="77"/>
      <c r="N476" s="77"/>
      <c r="O476" s="77"/>
      <c r="P476" s="77"/>
      <c r="Q476" s="77"/>
    </row>
    <row r="477" spans="1:17" s="75" customFormat="1" x14ac:dyDescent="0.2">
      <c r="A477" s="76"/>
      <c r="B477" s="77"/>
      <c r="C477" s="77"/>
      <c r="D477" s="77"/>
      <c r="E477" s="77"/>
      <c r="F477" s="77"/>
      <c r="G477" s="77"/>
      <c r="H477" s="77"/>
      <c r="I477" s="77"/>
      <c r="J477" s="30"/>
      <c r="K477" s="30"/>
      <c r="L477" s="78"/>
      <c r="M477" s="77"/>
      <c r="N477" s="77"/>
      <c r="O477" s="77"/>
      <c r="P477" s="77"/>
      <c r="Q477" s="77"/>
    </row>
    <row r="478" spans="1:17" s="75" customFormat="1" x14ac:dyDescent="0.2">
      <c r="A478" s="76"/>
      <c r="B478" s="77"/>
      <c r="C478" s="77"/>
      <c r="D478" s="77"/>
      <c r="E478" s="77"/>
      <c r="F478" s="77"/>
      <c r="G478" s="77"/>
      <c r="H478" s="77"/>
      <c r="I478" s="77"/>
      <c r="J478" s="30"/>
      <c r="K478" s="30"/>
      <c r="L478" s="78"/>
      <c r="M478" s="77"/>
      <c r="N478" s="77"/>
      <c r="O478" s="77"/>
      <c r="P478" s="77"/>
      <c r="Q478" s="77"/>
    </row>
    <row r="479" spans="1:17" s="75" customFormat="1" x14ac:dyDescent="0.2">
      <c r="A479" s="76"/>
      <c r="B479" s="77"/>
      <c r="C479" s="77"/>
      <c r="D479" s="77"/>
      <c r="E479" s="77"/>
      <c r="F479" s="77"/>
      <c r="G479" s="77"/>
      <c r="H479" s="77"/>
      <c r="I479" s="77"/>
      <c r="J479" s="30"/>
      <c r="K479" s="30"/>
      <c r="L479" s="78"/>
      <c r="M479" s="77"/>
      <c r="N479" s="77"/>
      <c r="O479" s="77"/>
      <c r="P479" s="77"/>
      <c r="Q479" s="77"/>
    </row>
    <row r="480" spans="1:17" s="75" customFormat="1" x14ac:dyDescent="0.2">
      <c r="A480" s="76"/>
      <c r="B480" s="77"/>
      <c r="C480" s="77"/>
      <c r="D480" s="77"/>
      <c r="E480" s="77"/>
      <c r="F480" s="77"/>
      <c r="G480" s="77"/>
      <c r="H480" s="77"/>
      <c r="I480" s="77"/>
      <c r="J480" s="30"/>
      <c r="K480" s="30"/>
      <c r="L480" s="78"/>
      <c r="M480" s="77"/>
      <c r="N480" s="77"/>
      <c r="O480" s="77"/>
      <c r="P480" s="77"/>
      <c r="Q480" s="77"/>
    </row>
    <row r="481" spans="1:17" s="75" customFormat="1" x14ac:dyDescent="0.2">
      <c r="A481" s="76"/>
      <c r="B481" s="77"/>
      <c r="C481" s="77"/>
      <c r="D481" s="77"/>
      <c r="E481" s="77"/>
      <c r="F481" s="77"/>
      <c r="G481" s="77"/>
      <c r="H481" s="77"/>
      <c r="I481" s="77"/>
      <c r="J481" s="30"/>
      <c r="K481" s="30"/>
      <c r="L481" s="78"/>
      <c r="M481" s="77"/>
      <c r="N481" s="77"/>
      <c r="O481" s="77"/>
      <c r="P481" s="77"/>
      <c r="Q481" s="77"/>
    </row>
    <row r="482" spans="1:17" s="75" customFormat="1" x14ac:dyDescent="0.2">
      <c r="A482" s="76"/>
      <c r="B482" s="77"/>
      <c r="C482" s="77"/>
      <c r="D482" s="77"/>
      <c r="E482" s="77"/>
      <c r="F482" s="77"/>
      <c r="G482" s="77"/>
      <c r="H482" s="77"/>
      <c r="I482" s="77"/>
      <c r="J482" s="30"/>
      <c r="K482" s="30"/>
      <c r="L482" s="78"/>
      <c r="M482" s="77"/>
      <c r="N482" s="77"/>
      <c r="O482" s="77"/>
      <c r="P482" s="77"/>
      <c r="Q482" s="77"/>
    </row>
    <row r="483" spans="1:17" s="75" customFormat="1" x14ac:dyDescent="0.2">
      <c r="A483" s="76"/>
      <c r="B483" s="77"/>
      <c r="C483" s="77"/>
      <c r="D483" s="77"/>
      <c r="E483" s="77"/>
      <c r="F483" s="77"/>
      <c r="G483" s="77"/>
      <c r="H483" s="77"/>
      <c r="I483" s="77"/>
      <c r="J483" s="30"/>
      <c r="K483" s="30"/>
      <c r="L483" s="78"/>
      <c r="M483" s="77"/>
      <c r="N483" s="77"/>
      <c r="O483" s="77"/>
      <c r="P483" s="77"/>
      <c r="Q483" s="77"/>
    </row>
    <row r="484" spans="1:17" s="75" customFormat="1" x14ac:dyDescent="0.2">
      <c r="A484" s="76"/>
      <c r="B484" s="77"/>
      <c r="C484" s="77"/>
      <c r="D484" s="77"/>
      <c r="E484" s="77"/>
      <c r="F484" s="77"/>
      <c r="G484" s="77"/>
      <c r="H484" s="77"/>
      <c r="I484" s="77"/>
      <c r="J484" s="30"/>
      <c r="K484" s="30"/>
      <c r="L484" s="78"/>
      <c r="M484" s="77"/>
      <c r="N484" s="77"/>
      <c r="O484" s="77"/>
      <c r="P484" s="77"/>
      <c r="Q484" s="77"/>
    </row>
    <row r="485" spans="1:17" s="75" customFormat="1" x14ac:dyDescent="0.2">
      <c r="A485" s="76"/>
      <c r="B485" s="77"/>
      <c r="C485" s="77"/>
      <c r="D485" s="77"/>
      <c r="E485" s="77"/>
      <c r="F485" s="77"/>
      <c r="G485" s="77"/>
      <c r="H485" s="77"/>
      <c r="I485" s="77"/>
      <c r="J485" s="30"/>
      <c r="K485" s="30"/>
      <c r="L485" s="78"/>
      <c r="M485" s="77"/>
      <c r="N485" s="77"/>
      <c r="O485" s="77"/>
      <c r="P485" s="77"/>
      <c r="Q485" s="77"/>
    </row>
    <row r="486" spans="1:17" s="75" customFormat="1" x14ac:dyDescent="0.2">
      <c r="A486" s="76"/>
      <c r="B486" s="77"/>
      <c r="C486" s="77"/>
      <c r="D486" s="77"/>
      <c r="E486" s="77"/>
      <c r="F486" s="77"/>
      <c r="G486" s="77"/>
      <c r="H486" s="77"/>
      <c r="I486" s="77"/>
      <c r="J486" s="30"/>
      <c r="K486" s="30"/>
      <c r="L486" s="78"/>
      <c r="M486" s="77"/>
      <c r="N486" s="77"/>
      <c r="O486" s="77"/>
      <c r="P486" s="77"/>
      <c r="Q486" s="77"/>
    </row>
    <row r="487" spans="1:17" s="75" customFormat="1" x14ac:dyDescent="0.2">
      <c r="A487" s="76"/>
      <c r="B487" s="77"/>
      <c r="C487" s="77"/>
      <c r="D487" s="77"/>
      <c r="E487" s="77"/>
      <c r="F487" s="77"/>
      <c r="G487" s="77"/>
      <c r="H487" s="77"/>
      <c r="I487" s="77"/>
      <c r="J487" s="30"/>
      <c r="K487" s="30"/>
      <c r="L487" s="78"/>
      <c r="M487" s="77"/>
      <c r="N487" s="77"/>
      <c r="O487" s="77"/>
      <c r="P487" s="77"/>
      <c r="Q487" s="77"/>
    </row>
    <row r="488" spans="1:17" s="75" customFormat="1" x14ac:dyDescent="0.2">
      <c r="A488" s="76"/>
      <c r="B488" s="77"/>
      <c r="C488" s="77"/>
      <c r="D488" s="77"/>
      <c r="E488" s="77"/>
      <c r="F488" s="77"/>
      <c r="G488" s="77"/>
      <c r="H488" s="77"/>
      <c r="I488" s="77"/>
      <c r="J488" s="30"/>
      <c r="K488" s="30"/>
      <c r="L488" s="78"/>
      <c r="M488" s="77"/>
      <c r="N488" s="77"/>
      <c r="O488" s="77"/>
      <c r="P488" s="77"/>
      <c r="Q488" s="77"/>
    </row>
    <row r="489" spans="1:17" s="75" customFormat="1" x14ac:dyDescent="0.2">
      <c r="A489" s="76"/>
      <c r="B489" s="77"/>
      <c r="C489" s="77"/>
      <c r="D489" s="77"/>
      <c r="E489" s="77"/>
      <c r="F489" s="77"/>
      <c r="G489" s="77"/>
      <c r="H489" s="77"/>
      <c r="I489" s="77"/>
      <c r="J489" s="30"/>
      <c r="K489" s="30"/>
      <c r="L489" s="78"/>
      <c r="M489" s="77"/>
      <c r="N489" s="77"/>
      <c r="O489" s="77"/>
      <c r="P489" s="77"/>
      <c r="Q489" s="77"/>
    </row>
    <row r="490" spans="1:17" s="75" customFormat="1" x14ac:dyDescent="0.2">
      <c r="A490" s="76"/>
      <c r="B490" s="77"/>
      <c r="C490" s="77"/>
      <c r="D490" s="77"/>
      <c r="E490" s="77"/>
      <c r="F490" s="77"/>
      <c r="G490" s="77"/>
      <c r="H490" s="77"/>
      <c r="I490" s="77"/>
      <c r="J490" s="30"/>
      <c r="K490" s="30"/>
      <c r="L490" s="78"/>
      <c r="M490" s="77"/>
      <c r="N490" s="77"/>
      <c r="O490" s="77"/>
      <c r="P490" s="77"/>
      <c r="Q490" s="77"/>
    </row>
    <row r="491" spans="1:17" s="75" customFormat="1" x14ac:dyDescent="0.2">
      <c r="A491" s="76"/>
      <c r="B491" s="77"/>
      <c r="C491" s="77"/>
      <c r="D491" s="77"/>
      <c r="E491" s="77"/>
      <c r="F491" s="77"/>
      <c r="G491" s="77"/>
      <c r="H491" s="77"/>
      <c r="I491" s="77"/>
      <c r="J491" s="30"/>
      <c r="K491" s="30"/>
      <c r="L491" s="78"/>
      <c r="M491" s="77"/>
      <c r="N491" s="77"/>
      <c r="O491" s="77"/>
      <c r="P491" s="77"/>
      <c r="Q491" s="77"/>
    </row>
    <row r="492" spans="1:17" s="75" customFormat="1" x14ac:dyDescent="0.2">
      <c r="A492" s="76"/>
      <c r="B492" s="77"/>
      <c r="C492" s="77"/>
      <c r="D492" s="77"/>
      <c r="E492" s="77"/>
      <c r="F492" s="77"/>
      <c r="G492" s="77"/>
      <c r="H492" s="77"/>
      <c r="I492" s="77"/>
      <c r="J492" s="30"/>
      <c r="K492" s="30"/>
      <c r="L492" s="78"/>
      <c r="M492" s="77"/>
      <c r="N492" s="77"/>
      <c r="O492" s="77"/>
      <c r="P492" s="77"/>
      <c r="Q492" s="77"/>
    </row>
    <row r="493" spans="1:17" s="75" customFormat="1" x14ac:dyDescent="0.2">
      <c r="A493" s="76"/>
      <c r="B493" s="77"/>
      <c r="C493" s="77"/>
      <c r="D493" s="77"/>
      <c r="E493" s="77"/>
      <c r="F493" s="77"/>
      <c r="G493" s="77"/>
      <c r="H493" s="77"/>
      <c r="I493" s="77"/>
      <c r="J493" s="30"/>
      <c r="K493" s="30"/>
      <c r="L493" s="78"/>
      <c r="M493" s="77"/>
      <c r="N493" s="77"/>
      <c r="O493" s="77"/>
      <c r="P493" s="77"/>
      <c r="Q493" s="77"/>
    </row>
    <row r="494" spans="1:17" s="75" customFormat="1" x14ac:dyDescent="0.2">
      <c r="A494" s="76"/>
      <c r="B494" s="77"/>
      <c r="C494" s="77"/>
      <c r="D494" s="77"/>
      <c r="E494" s="77"/>
      <c r="F494" s="77"/>
      <c r="G494" s="77"/>
      <c r="H494" s="77"/>
      <c r="I494" s="77"/>
      <c r="J494" s="30"/>
      <c r="K494" s="30"/>
      <c r="L494" s="78"/>
      <c r="M494" s="77"/>
      <c r="N494" s="77"/>
      <c r="O494" s="77"/>
      <c r="P494" s="77"/>
      <c r="Q494" s="77"/>
    </row>
    <row r="495" spans="1:17" s="75" customFormat="1" x14ac:dyDescent="0.2">
      <c r="A495" s="76"/>
      <c r="B495" s="77"/>
      <c r="C495" s="77"/>
      <c r="D495" s="77"/>
      <c r="E495" s="77"/>
      <c r="F495" s="77"/>
      <c r="G495" s="77"/>
      <c r="H495" s="77"/>
      <c r="I495" s="77"/>
      <c r="J495" s="30"/>
      <c r="K495" s="30"/>
      <c r="L495" s="78"/>
      <c r="M495" s="77"/>
      <c r="N495" s="77"/>
      <c r="O495" s="77"/>
      <c r="P495" s="77"/>
      <c r="Q495" s="77"/>
    </row>
    <row r="496" spans="1:17" s="75" customFormat="1" x14ac:dyDescent="0.2">
      <c r="A496" s="76"/>
      <c r="B496" s="77"/>
      <c r="C496" s="77"/>
      <c r="D496" s="77"/>
      <c r="E496" s="77"/>
      <c r="F496" s="77"/>
      <c r="G496" s="77"/>
      <c r="H496" s="77"/>
      <c r="I496" s="77"/>
      <c r="J496" s="30"/>
      <c r="K496" s="30"/>
      <c r="L496" s="78"/>
      <c r="M496" s="77"/>
      <c r="N496" s="77"/>
      <c r="O496" s="77"/>
      <c r="P496" s="77"/>
      <c r="Q496" s="77"/>
    </row>
    <row r="497" spans="1:17" s="75" customFormat="1" x14ac:dyDescent="0.2">
      <c r="A497" s="76"/>
      <c r="B497" s="77"/>
      <c r="C497" s="77"/>
      <c r="D497" s="77"/>
      <c r="E497" s="77"/>
      <c r="F497" s="77"/>
      <c r="G497" s="77"/>
      <c r="H497" s="77"/>
      <c r="I497" s="77"/>
      <c r="J497" s="30"/>
      <c r="K497" s="30"/>
      <c r="L497" s="78"/>
      <c r="M497" s="77"/>
      <c r="N497" s="77"/>
      <c r="O497" s="77"/>
      <c r="P497" s="77"/>
      <c r="Q497" s="77"/>
    </row>
    <row r="498" spans="1:17" s="75" customFormat="1" x14ac:dyDescent="0.2">
      <c r="A498" s="76"/>
      <c r="B498" s="77"/>
      <c r="C498" s="77"/>
      <c r="D498" s="77"/>
      <c r="E498" s="77"/>
      <c r="F498" s="77"/>
      <c r="G498" s="77"/>
      <c r="H498" s="77"/>
      <c r="I498" s="77"/>
      <c r="J498" s="30"/>
      <c r="K498" s="30"/>
      <c r="L498" s="78"/>
      <c r="M498" s="77"/>
      <c r="N498" s="77"/>
      <c r="O498" s="77"/>
      <c r="P498" s="77"/>
      <c r="Q498" s="77"/>
    </row>
    <row r="499" spans="1:17" s="75" customFormat="1" x14ac:dyDescent="0.2">
      <c r="A499" s="76"/>
      <c r="B499" s="77"/>
      <c r="C499" s="77"/>
      <c r="D499" s="77"/>
      <c r="E499" s="77"/>
      <c r="F499" s="77"/>
      <c r="G499" s="77"/>
      <c r="H499" s="77"/>
      <c r="I499" s="77"/>
      <c r="J499" s="30"/>
      <c r="K499" s="30"/>
      <c r="L499" s="78"/>
      <c r="M499" s="77"/>
      <c r="N499" s="77"/>
      <c r="O499" s="77"/>
      <c r="P499" s="77"/>
      <c r="Q499" s="77"/>
    </row>
    <row r="500" spans="1:17" s="75" customFormat="1" x14ac:dyDescent="0.2">
      <c r="A500" s="76"/>
      <c r="B500" s="77"/>
      <c r="C500" s="77"/>
      <c r="D500" s="77"/>
      <c r="E500" s="77"/>
      <c r="F500" s="77"/>
      <c r="G500" s="77"/>
      <c r="H500" s="77"/>
      <c r="I500" s="77"/>
      <c r="J500" s="30"/>
      <c r="K500" s="30"/>
      <c r="L500" s="78"/>
      <c r="M500" s="77"/>
      <c r="N500" s="77"/>
      <c r="O500" s="77"/>
      <c r="P500" s="77"/>
      <c r="Q500" s="77"/>
    </row>
    <row r="501" spans="1:17" s="75" customFormat="1" x14ac:dyDescent="0.2">
      <c r="A501" s="76"/>
      <c r="B501" s="77"/>
      <c r="C501" s="77"/>
      <c r="D501" s="77"/>
      <c r="E501" s="77"/>
      <c r="F501" s="77"/>
      <c r="G501" s="77"/>
      <c r="H501" s="77"/>
      <c r="I501" s="77"/>
      <c r="J501" s="30"/>
      <c r="K501" s="30"/>
      <c r="L501" s="78"/>
      <c r="M501" s="77"/>
      <c r="N501" s="77"/>
      <c r="O501" s="77"/>
      <c r="P501" s="77"/>
      <c r="Q501" s="77"/>
    </row>
    <row r="502" spans="1:17" s="75" customFormat="1" x14ac:dyDescent="0.2">
      <c r="A502" s="76"/>
      <c r="B502" s="77"/>
      <c r="C502" s="77"/>
      <c r="D502" s="77"/>
      <c r="E502" s="77"/>
      <c r="F502" s="77"/>
      <c r="G502" s="77"/>
      <c r="H502" s="77"/>
      <c r="I502" s="77"/>
      <c r="J502" s="30"/>
      <c r="K502" s="30"/>
      <c r="L502" s="78"/>
      <c r="M502" s="77"/>
      <c r="N502" s="77"/>
      <c r="O502" s="77"/>
      <c r="P502" s="77"/>
      <c r="Q502" s="77"/>
    </row>
    <row r="503" spans="1:17" s="75" customFormat="1" x14ac:dyDescent="0.2">
      <c r="A503" s="76"/>
      <c r="B503" s="77"/>
      <c r="C503" s="77"/>
      <c r="D503" s="77"/>
      <c r="E503" s="77"/>
      <c r="F503" s="77"/>
      <c r="G503" s="77"/>
      <c r="H503" s="77"/>
      <c r="I503" s="77"/>
      <c r="J503" s="30"/>
      <c r="K503" s="30"/>
      <c r="L503" s="78"/>
      <c r="M503" s="77"/>
      <c r="N503" s="77"/>
      <c r="O503" s="77"/>
      <c r="P503" s="77"/>
      <c r="Q503" s="77"/>
    </row>
    <row r="504" spans="1:17" s="75" customFormat="1" x14ac:dyDescent="0.2">
      <c r="A504" s="76"/>
      <c r="B504" s="77"/>
      <c r="C504" s="77"/>
      <c r="D504" s="77"/>
      <c r="E504" s="77"/>
      <c r="F504" s="77"/>
      <c r="G504" s="77"/>
      <c r="H504" s="77"/>
      <c r="I504" s="77"/>
      <c r="J504" s="30"/>
      <c r="K504" s="30"/>
      <c r="L504" s="78"/>
      <c r="M504" s="77"/>
      <c r="N504" s="77"/>
      <c r="O504" s="77"/>
      <c r="P504" s="77"/>
      <c r="Q504" s="77"/>
    </row>
    <row r="505" spans="1:17" s="75" customFormat="1" x14ac:dyDescent="0.2">
      <c r="A505" s="76"/>
      <c r="B505" s="77"/>
      <c r="C505" s="77"/>
      <c r="D505" s="77"/>
      <c r="E505" s="77"/>
      <c r="F505" s="77"/>
      <c r="G505" s="77"/>
      <c r="H505" s="77"/>
      <c r="I505" s="77"/>
      <c r="J505" s="30"/>
      <c r="K505" s="30"/>
      <c r="L505" s="78"/>
      <c r="M505" s="77"/>
      <c r="N505" s="77"/>
      <c r="O505" s="77"/>
      <c r="P505" s="77"/>
      <c r="Q505" s="77"/>
    </row>
    <row r="506" spans="1:17" s="75" customFormat="1" x14ac:dyDescent="0.2">
      <c r="A506" s="76"/>
      <c r="B506" s="77"/>
      <c r="C506" s="77"/>
      <c r="D506" s="77"/>
      <c r="E506" s="77"/>
      <c r="F506" s="77"/>
      <c r="G506" s="77"/>
      <c r="H506" s="77"/>
      <c r="I506" s="77"/>
      <c r="J506" s="30"/>
      <c r="K506" s="30"/>
      <c r="L506" s="78"/>
      <c r="M506" s="77"/>
      <c r="N506" s="77"/>
      <c r="O506" s="77"/>
      <c r="P506" s="77"/>
      <c r="Q506" s="77"/>
    </row>
    <row r="507" spans="1:17" s="75" customFormat="1" x14ac:dyDescent="0.2">
      <c r="A507" s="76"/>
      <c r="B507" s="77"/>
      <c r="C507" s="77"/>
      <c r="D507" s="77"/>
      <c r="E507" s="77"/>
      <c r="F507" s="77"/>
      <c r="G507" s="77"/>
      <c r="H507" s="77"/>
      <c r="I507" s="77"/>
      <c r="J507" s="30"/>
      <c r="K507" s="30"/>
      <c r="L507" s="78"/>
      <c r="M507" s="77"/>
      <c r="N507" s="77"/>
      <c r="O507" s="77"/>
      <c r="P507" s="77"/>
      <c r="Q507" s="77"/>
    </row>
    <row r="508" spans="1:17" s="75" customFormat="1" x14ac:dyDescent="0.2">
      <c r="A508" s="76"/>
      <c r="B508" s="77"/>
      <c r="C508" s="77"/>
      <c r="D508" s="77"/>
      <c r="E508" s="77"/>
      <c r="F508" s="77"/>
      <c r="G508" s="77"/>
      <c r="H508" s="77"/>
      <c r="I508" s="77"/>
      <c r="J508" s="30"/>
      <c r="K508" s="30"/>
      <c r="L508" s="78"/>
      <c r="M508" s="77"/>
      <c r="N508" s="77"/>
      <c r="O508" s="77"/>
      <c r="P508" s="77"/>
      <c r="Q508" s="77"/>
    </row>
    <row r="509" spans="1:17" s="75" customFormat="1" x14ac:dyDescent="0.2">
      <c r="A509" s="76"/>
      <c r="B509" s="77"/>
      <c r="C509" s="77"/>
      <c r="D509" s="77"/>
      <c r="E509" s="77"/>
      <c r="F509" s="77"/>
      <c r="G509" s="77"/>
      <c r="H509" s="77"/>
      <c r="I509" s="77"/>
      <c r="J509" s="30"/>
      <c r="K509" s="30"/>
      <c r="L509" s="78"/>
      <c r="M509" s="77"/>
      <c r="N509" s="77"/>
      <c r="O509" s="77"/>
      <c r="P509" s="77"/>
      <c r="Q509" s="77"/>
    </row>
    <row r="510" spans="1:17" s="75" customFormat="1" x14ac:dyDescent="0.2">
      <c r="A510" s="76"/>
      <c r="B510" s="77"/>
      <c r="C510" s="77"/>
      <c r="D510" s="77"/>
      <c r="E510" s="77"/>
      <c r="F510" s="77"/>
      <c r="G510" s="77"/>
      <c r="H510" s="77"/>
      <c r="I510" s="77"/>
      <c r="J510" s="30"/>
      <c r="K510" s="30"/>
      <c r="L510" s="78"/>
      <c r="M510" s="77"/>
      <c r="N510" s="77"/>
      <c r="O510" s="77"/>
      <c r="P510" s="77"/>
      <c r="Q510" s="77"/>
    </row>
    <row r="511" spans="1:17" s="75" customFormat="1" x14ac:dyDescent="0.2">
      <c r="A511" s="76"/>
      <c r="B511" s="77"/>
      <c r="C511" s="77"/>
      <c r="D511" s="77"/>
      <c r="E511" s="77"/>
      <c r="F511" s="77"/>
      <c r="G511" s="77"/>
      <c r="H511" s="77"/>
      <c r="I511" s="77"/>
      <c r="J511" s="30"/>
      <c r="K511" s="30"/>
      <c r="L511" s="78"/>
      <c r="M511" s="77"/>
      <c r="N511" s="77"/>
      <c r="O511" s="77"/>
      <c r="P511" s="77"/>
      <c r="Q511" s="77"/>
    </row>
    <row r="512" spans="1:17" s="75" customFormat="1" x14ac:dyDescent="0.2">
      <c r="A512" s="76"/>
      <c r="B512" s="77"/>
      <c r="C512" s="77"/>
      <c r="D512" s="77"/>
      <c r="E512" s="77"/>
      <c r="F512" s="77"/>
      <c r="G512" s="77"/>
      <c r="H512" s="77"/>
      <c r="I512" s="77"/>
      <c r="J512" s="30"/>
      <c r="K512" s="30"/>
      <c r="L512" s="78"/>
      <c r="M512" s="77"/>
      <c r="N512" s="77"/>
      <c r="O512" s="77"/>
      <c r="P512" s="77"/>
      <c r="Q512" s="77"/>
    </row>
    <row r="513" spans="1:17" s="75" customFormat="1" x14ac:dyDescent="0.2">
      <c r="A513" s="76"/>
      <c r="B513" s="77"/>
      <c r="C513" s="77"/>
      <c r="D513" s="77"/>
      <c r="E513" s="77"/>
      <c r="F513" s="77"/>
      <c r="G513" s="77"/>
      <c r="H513" s="77"/>
      <c r="I513" s="77"/>
      <c r="J513" s="30"/>
      <c r="K513" s="30"/>
      <c r="L513" s="78"/>
      <c r="M513" s="77"/>
      <c r="N513" s="77"/>
      <c r="O513" s="77"/>
      <c r="P513" s="77"/>
      <c r="Q513" s="77"/>
    </row>
    <row r="514" spans="1:17" s="75" customFormat="1" x14ac:dyDescent="0.2">
      <c r="A514" s="76"/>
      <c r="B514" s="77"/>
      <c r="C514" s="77"/>
      <c r="D514" s="77"/>
      <c r="E514" s="77"/>
      <c r="F514" s="77"/>
      <c r="G514" s="77"/>
      <c r="H514" s="77"/>
      <c r="I514" s="77"/>
      <c r="J514" s="30"/>
      <c r="K514" s="30"/>
      <c r="L514" s="78"/>
      <c r="M514" s="77"/>
      <c r="N514" s="77"/>
      <c r="O514" s="77"/>
      <c r="P514" s="77"/>
      <c r="Q514" s="77"/>
    </row>
    <row r="515" spans="1:17" s="75" customFormat="1" x14ac:dyDescent="0.2">
      <c r="A515" s="76"/>
      <c r="B515" s="77"/>
      <c r="C515" s="77"/>
      <c r="D515" s="77"/>
      <c r="E515" s="77"/>
      <c r="F515" s="77"/>
      <c r="G515" s="77"/>
      <c r="H515" s="77"/>
      <c r="I515" s="77"/>
      <c r="J515" s="30"/>
      <c r="K515" s="30"/>
      <c r="L515" s="78"/>
      <c r="M515" s="77"/>
      <c r="N515" s="77"/>
      <c r="O515" s="77"/>
      <c r="P515" s="77"/>
      <c r="Q515" s="77"/>
    </row>
    <row r="516" spans="1:17" s="75" customFormat="1" x14ac:dyDescent="0.2">
      <c r="A516" s="76"/>
      <c r="B516" s="77"/>
      <c r="C516" s="77"/>
      <c r="D516" s="77"/>
      <c r="E516" s="77"/>
      <c r="F516" s="77"/>
      <c r="G516" s="77"/>
      <c r="H516" s="77"/>
      <c r="I516" s="77"/>
      <c r="J516" s="30"/>
      <c r="K516" s="30"/>
      <c r="L516" s="78"/>
      <c r="M516" s="77"/>
      <c r="N516" s="77"/>
      <c r="O516" s="77"/>
      <c r="P516" s="77"/>
      <c r="Q516" s="77"/>
    </row>
    <row r="517" spans="1:17" s="75" customFormat="1" x14ac:dyDescent="0.2">
      <c r="A517" s="76"/>
      <c r="B517" s="77"/>
      <c r="C517" s="77"/>
      <c r="D517" s="77"/>
      <c r="E517" s="77"/>
      <c r="F517" s="77"/>
      <c r="G517" s="77"/>
      <c r="H517" s="77"/>
      <c r="I517" s="77"/>
      <c r="J517" s="30"/>
      <c r="K517" s="30"/>
      <c r="L517" s="78"/>
      <c r="M517" s="77"/>
      <c r="N517" s="77"/>
      <c r="O517" s="77"/>
      <c r="P517" s="77"/>
      <c r="Q517" s="77"/>
    </row>
    <row r="518" spans="1:17" s="75" customFormat="1" x14ac:dyDescent="0.2">
      <c r="A518" s="76"/>
      <c r="B518" s="77"/>
      <c r="C518" s="77"/>
      <c r="D518" s="77"/>
      <c r="E518" s="77"/>
      <c r="F518" s="77"/>
      <c r="G518" s="77"/>
      <c r="H518" s="77"/>
      <c r="I518" s="77"/>
      <c r="J518" s="30"/>
      <c r="K518" s="30"/>
      <c r="L518" s="78"/>
      <c r="M518" s="77"/>
      <c r="N518" s="77"/>
      <c r="O518" s="77"/>
      <c r="P518" s="77"/>
      <c r="Q518" s="77"/>
    </row>
    <row r="519" spans="1:17" s="75" customFormat="1" x14ac:dyDescent="0.2">
      <c r="A519" s="76"/>
      <c r="B519" s="77"/>
      <c r="C519" s="77"/>
      <c r="D519" s="77"/>
      <c r="E519" s="77"/>
      <c r="F519" s="77"/>
      <c r="G519" s="77"/>
      <c r="H519" s="77"/>
      <c r="I519" s="77"/>
      <c r="J519" s="30"/>
      <c r="K519" s="30"/>
      <c r="L519" s="78"/>
      <c r="M519" s="77"/>
      <c r="N519" s="77"/>
      <c r="O519" s="77"/>
      <c r="P519" s="77"/>
      <c r="Q519" s="77"/>
    </row>
    <row r="520" spans="1:17" s="75" customFormat="1" x14ac:dyDescent="0.2">
      <c r="A520" s="76"/>
      <c r="B520" s="77"/>
      <c r="C520" s="77"/>
      <c r="D520" s="77"/>
      <c r="E520" s="77"/>
      <c r="F520" s="77"/>
      <c r="G520" s="77"/>
      <c r="H520" s="77"/>
      <c r="I520" s="77"/>
      <c r="J520" s="30"/>
      <c r="K520" s="30"/>
      <c r="L520" s="78"/>
      <c r="M520" s="77"/>
      <c r="N520" s="77"/>
      <c r="O520" s="77"/>
      <c r="P520" s="77"/>
      <c r="Q520" s="77"/>
    </row>
    <row r="521" spans="1:17" s="75" customFormat="1" x14ac:dyDescent="0.2">
      <c r="A521" s="76"/>
      <c r="B521" s="77"/>
      <c r="C521" s="77"/>
      <c r="D521" s="77"/>
      <c r="E521" s="77"/>
      <c r="F521" s="77"/>
      <c r="G521" s="77"/>
      <c r="H521" s="77"/>
      <c r="I521" s="77"/>
      <c r="J521" s="30"/>
      <c r="K521" s="30"/>
      <c r="L521" s="78"/>
      <c r="M521" s="77"/>
      <c r="N521" s="77"/>
      <c r="O521" s="77"/>
      <c r="P521" s="77"/>
      <c r="Q521" s="77"/>
    </row>
    <row r="522" spans="1:17" s="75" customFormat="1" x14ac:dyDescent="0.2">
      <c r="A522" s="76"/>
      <c r="B522" s="77"/>
      <c r="C522" s="77"/>
      <c r="D522" s="77"/>
      <c r="E522" s="77"/>
      <c r="F522" s="77"/>
      <c r="G522" s="77"/>
      <c r="H522" s="77"/>
      <c r="I522" s="77"/>
      <c r="J522" s="30"/>
      <c r="K522" s="30"/>
      <c r="L522" s="78"/>
      <c r="M522" s="77"/>
      <c r="N522" s="77"/>
      <c r="O522" s="77"/>
      <c r="P522" s="77"/>
      <c r="Q522" s="77"/>
    </row>
    <row r="523" spans="1:17" s="75" customFormat="1" x14ac:dyDescent="0.2">
      <c r="A523" s="76"/>
      <c r="B523" s="77"/>
      <c r="C523" s="77"/>
      <c r="D523" s="77"/>
      <c r="E523" s="77"/>
      <c r="F523" s="77"/>
      <c r="G523" s="77"/>
      <c r="H523" s="77"/>
      <c r="I523" s="77"/>
      <c r="J523" s="30"/>
      <c r="K523" s="30"/>
      <c r="L523" s="78"/>
      <c r="M523" s="77"/>
      <c r="N523" s="77"/>
      <c r="O523" s="77"/>
      <c r="P523" s="77"/>
      <c r="Q523" s="77"/>
    </row>
    <row r="524" spans="1:17" s="75" customFormat="1" x14ac:dyDescent="0.2">
      <c r="A524" s="76"/>
      <c r="B524" s="77"/>
      <c r="C524" s="77"/>
      <c r="D524" s="77"/>
      <c r="E524" s="77"/>
      <c r="F524" s="77"/>
      <c r="G524" s="77"/>
      <c r="H524" s="77"/>
      <c r="I524" s="77"/>
      <c r="J524" s="30"/>
      <c r="K524" s="30"/>
      <c r="L524" s="78"/>
      <c r="M524" s="77"/>
      <c r="N524" s="77"/>
      <c r="O524" s="77"/>
      <c r="P524" s="77"/>
      <c r="Q524" s="77"/>
    </row>
    <row r="525" spans="1:17" s="75" customFormat="1" x14ac:dyDescent="0.2">
      <c r="A525" s="76"/>
      <c r="B525" s="77"/>
      <c r="C525" s="77"/>
      <c r="D525" s="77"/>
      <c r="E525" s="77"/>
      <c r="F525" s="77"/>
      <c r="G525" s="77"/>
      <c r="H525" s="77"/>
      <c r="I525" s="77"/>
      <c r="J525" s="30"/>
      <c r="K525" s="30"/>
      <c r="L525" s="78"/>
      <c r="M525" s="77"/>
      <c r="N525" s="77"/>
      <c r="O525" s="77"/>
      <c r="P525" s="77"/>
      <c r="Q525" s="77"/>
    </row>
    <row r="526" spans="1:17" s="75" customFormat="1" x14ac:dyDescent="0.2">
      <c r="A526" s="76"/>
      <c r="B526" s="77"/>
      <c r="C526" s="77"/>
      <c r="D526" s="77"/>
      <c r="E526" s="77"/>
      <c r="F526" s="77"/>
      <c r="G526" s="77"/>
      <c r="H526" s="77"/>
      <c r="I526" s="77"/>
      <c r="J526" s="30"/>
      <c r="K526" s="30"/>
      <c r="L526" s="78"/>
      <c r="M526" s="77"/>
      <c r="N526" s="77"/>
      <c r="O526" s="77"/>
      <c r="P526" s="77"/>
      <c r="Q526" s="77"/>
    </row>
    <row r="527" spans="1:17" s="75" customFormat="1" x14ac:dyDescent="0.2">
      <c r="A527" s="76"/>
      <c r="B527" s="77"/>
      <c r="C527" s="77"/>
      <c r="D527" s="77"/>
      <c r="E527" s="77"/>
      <c r="F527" s="77"/>
      <c r="G527" s="77"/>
      <c r="H527" s="77"/>
      <c r="I527" s="77"/>
      <c r="J527" s="30"/>
      <c r="K527" s="30"/>
      <c r="L527" s="78"/>
      <c r="M527" s="77"/>
      <c r="N527" s="77"/>
      <c r="O527" s="77"/>
      <c r="P527" s="77"/>
      <c r="Q527" s="77"/>
    </row>
    <row r="528" spans="1:17" s="75" customFormat="1" x14ac:dyDescent="0.2">
      <c r="A528" s="76"/>
      <c r="B528" s="77"/>
      <c r="C528" s="77"/>
      <c r="D528" s="77"/>
      <c r="E528" s="77"/>
      <c r="F528" s="77"/>
      <c r="G528" s="77"/>
      <c r="H528" s="77"/>
      <c r="I528" s="77"/>
      <c r="J528" s="30"/>
      <c r="K528" s="30"/>
      <c r="L528" s="78"/>
      <c r="M528" s="77"/>
      <c r="N528" s="77"/>
      <c r="O528" s="77"/>
      <c r="P528" s="77"/>
      <c r="Q528" s="77"/>
    </row>
    <row r="529" spans="1:17" s="75" customFormat="1" x14ac:dyDescent="0.2">
      <c r="A529" s="76"/>
      <c r="B529" s="77"/>
      <c r="C529" s="77"/>
      <c r="D529" s="77"/>
      <c r="E529" s="77"/>
      <c r="F529" s="77"/>
      <c r="G529" s="77"/>
      <c r="H529" s="77"/>
      <c r="I529" s="77"/>
      <c r="J529" s="30"/>
      <c r="K529" s="30"/>
      <c r="L529" s="78"/>
      <c r="M529" s="77"/>
      <c r="N529" s="77"/>
      <c r="O529" s="77"/>
      <c r="P529" s="77"/>
      <c r="Q529" s="77"/>
    </row>
    <row r="530" spans="1:17" s="75" customFormat="1" x14ac:dyDescent="0.2">
      <c r="A530" s="76"/>
      <c r="B530" s="77"/>
      <c r="C530" s="77"/>
      <c r="D530" s="77"/>
      <c r="E530" s="77"/>
      <c r="F530" s="77"/>
      <c r="G530" s="77"/>
      <c r="H530" s="77"/>
      <c r="I530" s="77"/>
      <c r="J530" s="30"/>
      <c r="K530" s="30"/>
      <c r="L530" s="78"/>
      <c r="M530" s="77"/>
      <c r="N530" s="77"/>
      <c r="O530" s="77"/>
      <c r="P530" s="77"/>
      <c r="Q530" s="77"/>
    </row>
    <row r="531" spans="1:17" s="75" customFormat="1" x14ac:dyDescent="0.2">
      <c r="A531" s="76"/>
      <c r="B531" s="77"/>
      <c r="C531" s="77"/>
      <c r="D531" s="77"/>
      <c r="E531" s="77"/>
      <c r="F531" s="77"/>
      <c r="G531" s="77"/>
      <c r="H531" s="77"/>
      <c r="I531" s="77"/>
      <c r="J531" s="30"/>
      <c r="K531" s="30"/>
      <c r="L531" s="78"/>
      <c r="M531" s="77"/>
      <c r="N531" s="77"/>
      <c r="O531" s="77"/>
      <c r="P531" s="77"/>
      <c r="Q531" s="77"/>
    </row>
    <row r="532" spans="1:17" s="75" customFormat="1" x14ac:dyDescent="0.2">
      <c r="A532" s="76"/>
      <c r="B532" s="77"/>
      <c r="C532" s="77"/>
      <c r="D532" s="77"/>
      <c r="E532" s="77"/>
      <c r="F532" s="77"/>
      <c r="G532" s="77"/>
      <c r="H532" s="77"/>
      <c r="I532" s="77"/>
      <c r="J532" s="30"/>
      <c r="K532" s="30"/>
      <c r="L532" s="78"/>
      <c r="M532" s="77"/>
      <c r="N532" s="77"/>
      <c r="O532" s="77"/>
      <c r="P532" s="77"/>
      <c r="Q532" s="77"/>
    </row>
    <row r="533" spans="1:17" s="75" customFormat="1" x14ac:dyDescent="0.2">
      <c r="A533" s="76"/>
      <c r="B533" s="77"/>
      <c r="C533" s="77"/>
      <c r="D533" s="77"/>
      <c r="E533" s="77"/>
      <c r="F533" s="77"/>
      <c r="G533" s="77"/>
      <c r="H533" s="77"/>
      <c r="I533" s="77"/>
      <c r="J533" s="30"/>
      <c r="K533" s="30"/>
      <c r="L533" s="78"/>
      <c r="M533" s="77"/>
      <c r="N533" s="77"/>
      <c r="O533" s="77"/>
      <c r="P533" s="77"/>
      <c r="Q533" s="77"/>
    </row>
    <row r="534" spans="1:17" s="75" customFormat="1" x14ac:dyDescent="0.2">
      <c r="A534" s="76"/>
      <c r="B534" s="77"/>
      <c r="C534" s="77"/>
      <c r="D534" s="77"/>
      <c r="E534" s="77"/>
      <c r="F534" s="77"/>
      <c r="G534" s="77"/>
      <c r="H534" s="77"/>
      <c r="I534" s="77"/>
      <c r="J534" s="30"/>
      <c r="K534" s="30"/>
      <c r="L534" s="78"/>
      <c r="M534" s="77"/>
      <c r="N534" s="77"/>
      <c r="O534" s="77"/>
      <c r="P534" s="77"/>
      <c r="Q534" s="77"/>
    </row>
    <row r="535" spans="1:17" s="75" customFormat="1" x14ac:dyDescent="0.2">
      <c r="A535" s="76"/>
      <c r="B535" s="77"/>
      <c r="C535" s="77"/>
      <c r="D535" s="77"/>
      <c r="E535" s="77"/>
      <c r="F535" s="77"/>
      <c r="G535" s="77"/>
      <c r="H535" s="77"/>
      <c r="I535" s="77"/>
      <c r="J535" s="30"/>
      <c r="K535" s="30"/>
      <c r="L535" s="78"/>
      <c r="M535" s="77"/>
      <c r="N535" s="77"/>
    </row>
    <row r="536" spans="1:17" s="75" customFormat="1" x14ac:dyDescent="0.2">
      <c r="A536" s="76"/>
      <c r="B536" s="77"/>
      <c r="C536" s="77"/>
      <c r="D536" s="77"/>
      <c r="E536" s="77"/>
      <c r="F536" s="77"/>
      <c r="G536" s="77"/>
      <c r="H536" s="77"/>
      <c r="I536" s="77"/>
      <c r="J536" s="30"/>
      <c r="K536" s="30"/>
      <c r="L536" s="78"/>
      <c r="M536" s="77"/>
      <c r="N536" s="77"/>
    </row>
    <row r="537" spans="1:17" s="75" customFormat="1" x14ac:dyDescent="0.2">
      <c r="A537" s="76"/>
      <c r="B537" s="77"/>
      <c r="C537" s="77"/>
      <c r="D537" s="77"/>
      <c r="E537" s="77"/>
      <c r="F537" s="77"/>
      <c r="G537" s="77"/>
      <c r="H537" s="77"/>
      <c r="I537" s="77"/>
      <c r="J537" s="30"/>
      <c r="K537" s="30"/>
      <c r="L537" s="78"/>
      <c r="M537" s="77"/>
      <c r="N537" s="77"/>
    </row>
    <row r="538" spans="1:17" s="75" customFormat="1" x14ac:dyDescent="0.2">
      <c r="A538" s="76"/>
      <c r="B538" s="77"/>
      <c r="C538" s="77"/>
      <c r="D538" s="77"/>
      <c r="E538" s="77"/>
      <c r="F538" s="77"/>
      <c r="G538" s="77"/>
      <c r="H538" s="77"/>
      <c r="I538" s="77"/>
      <c r="J538" s="30"/>
      <c r="K538" s="30"/>
      <c r="L538" s="78"/>
      <c r="M538" s="77"/>
      <c r="N538" s="77"/>
    </row>
    <row r="539" spans="1:17" s="75" customFormat="1" x14ac:dyDescent="0.2">
      <c r="A539" s="76"/>
      <c r="B539" s="77"/>
      <c r="C539" s="77"/>
      <c r="D539" s="77"/>
      <c r="E539" s="77"/>
      <c r="F539" s="77"/>
      <c r="G539" s="77"/>
      <c r="H539" s="77"/>
      <c r="I539" s="77"/>
      <c r="J539" s="30"/>
      <c r="K539" s="30"/>
      <c r="L539" s="78"/>
      <c r="M539" s="77"/>
      <c r="N539" s="77"/>
    </row>
    <row r="540" spans="1:17" s="75" customFormat="1" x14ac:dyDescent="0.2">
      <c r="A540" s="76"/>
      <c r="B540" s="77"/>
      <c r="C540" s="77"/>
      <c r="D540" s="77"/>
      <c r="E540" s="77"/>
      <c r="F540" s="77"/>
      <c r="G540" s="77"/>
      <c r="H540" s="77"/>
      <c r="I540" s="77"/>
      <c r="J540" s="30"/>
      <c r="K540" s="30"/>
      <c r="L540" s="78"/>
      <c r="M540" s="77"/>
      <c r="N540" s="77"/>
    </row>
    <row r="541" spans="1:17" s="75" customFormat="1" x14ac:dyDescent="0.2">
      <c r="A541" s="76"/>
      <c r="B541" s="77"/>
      <c r="C541" s="77"/>
      <c r="D541" s="77"/>
      <c r="E541" s="77"/>
      <c r="F541" s="77"/>
      <c r="G541" s="77"/>
      <c r="H541" s="77"/>
      <c r="I541" s="77"/>
      <c r="J541" s="30"/>
      <c r="K541" s="30"/>
      <c r="L541" s="78"/>
      <c r="M541" s="77"/>
      <c r="N541" s="77"/>
    </row>
    <row r="542" spans="1:17" s="75" customFormat="1" x14ac:dyDescent="0.2">
      <c r="A542" s="76"/>
      <c r="B542" s="77"/>
      <c r="C542" s="77"/>
      <c r="D542" s="77"/>
      <c r="E542" s="77"/>
      <c r="F542" s="77"/>
      <c r="G542" s="77"/>
      <c r="H542" s="77"/>
      <c r="I542" s="77"/>
      <c r="J542" s="30"/>
      <c r="K542" s="30"/>
      <c r="L542" s="78"/>
      <c r="M542" s="77"/>
      <c r="N542" s="77"/>
    </row>
    <row r="543" spans="1:17" s="75" customFormat="1" x14ac:dyDescent="0.2">
      <c r="A543" s="76"/>
      <c r="B543" s="77"/>
      <c r="C543" s="77"/>
      <c r="D543" s="77"/>
      <c r="E543" s="77"/>
      <c r="F543" s="77"/>
      <c r="G543" s="77"/>
      <c r="H543" s="77"/>
      <c r="I543" s="77"/>
      <c r="J543" s="30"/>
      <c r="K543" s="30"/>
      <c r="L543" s="78"/>
      <c r="M543" s="77"/>
      <c r="N543" s="77"/>
    </row>
    <row r="544" spans="1:17" s="75" customFormat="1" x14ac:dyDescent="0.2">
      <c r="A544" s="76"/>
      <c r="B544" s="77"/>
      <c r="C544" s="77"/>
      <c r="D544" s="77"/>
      <c r="E544" s="77"/>
      <c r="F544" s="77"/>
      <c r="G544" s="77"/>
      <c r="H544" s="77"/>
      <c r="I544" s="77"/>
      <c r="J544" s="30"/>
      <c r="K544" s="30"/>
      <c r="L544" s="78"/>
      <c r="M544" s="77"/>
      <c r="N544" s="77"/>
    </row>
    <row r="545" spans="1:14" s="75" customFormat="1" x14ac:dyDescent="0.2">
      <c r="A545" s="76"/>
      <c r="B545" s="77"/>
      <c r="C545" s="77"/>
      <c r="D545" s="77"/>
      <c r="E545" s="77"/>
      <c r="F545" s="77"/>
      <c r="G545" s="77"/>
      <c r="H545" s="77"/>
      <c r="I545" s="77"/>
      <c r="J545" s="30"/>
      <c r="K545" s="30"/>
      <c r="L545" s="78"/>
      <c r="M545" s="77"/>
      <c r="N545" s="77"/>
    </row>
    <row r="546" spans="1:14" s="75" customFormat="1" x14ac:dyDescent="0.2">
      <c r="A546" s="76"/>
      <c r="B546" s="77"/>
      <c r="C546" s="77"/>
      <c r="D546" s="77"/>
      <c r="E546" s="77"/>
      <c r="F546" s="77"/>
      <c r="G546" s="77"/>
      <c r="H546" s="77"/>
      <c r="I546" s="77"/>
      <c r="J546" s="30"/>
      <c r="K546" s="30"/>
      <c r="L546" s="78"/>
      <c r="M546" s="77"/>
      <c r="N546" s="77"/>
    </row>
    <row r="547" spans="1:14" s="75" customFormat="1" x14ac:dyDescent="0.2">
      <c r="A547" s="76"/>
      <c r="B547" s="77"/>
      <c r="C547" s="77"/>
      <c r="D547" s="77"/>
      <c r="E547" s="77"/>
      <c r="F547" s="77"/>
      <c r="G547" s="77"/>
      <c r="H547" s="77"/>
      <c r="I547" s="77"/>
      <c r="J547" s="30"/>
      <c r="K547" s="30"/>
      <c r="L547" s="78"/>
      <c r="M547" s="77"/>
      <c r="N547" s="77"/>
    </row>
    <row r="548" spans="1:14" s="75" customFormat="1" x14ac:dyDescent="0.2">
      <c r="A548" s="76"/>
      <c r="B548" s="77"/>
      <c r="C548" s="77"/>
      <c r="D548" s="77"/>
      <c r="E548" s="77"/>
      <c r="F548" s="77"/>
      <c r="G548" s="77"/>
      <c r="H548" s="77"/>
      <c r="I548" s="77"/>
      <c r="J548" s="30"/>
      <c r="K548" s="30"/>
      <c r="L548" s="78"/>
      <c r="M548" s="77"/>
      <c r="N548" s="77"/>
    </row>
    <row r="549" spans="1:14" s="75" customFormat="1" x14ac:dyDescent="0.2">
      <c r="A549" s="76"/>
      <c r="B549" s="77"/>
      <c r="C549" s="77"/>
      <c r="D549" s="77"/>
      <c r="E549" s="77"/>
      <c r="F549" s="77"/>
      <c r="G549" s="77"/>
      <c r="H549" s="77"/>
      <c r="I549" s="77"/>
      <c r="J549" s="30"/>
      <c r="K549" s="30"/>
      <c r="L549" s="78"/>
      <c r="M549" s="77"/>
      <c r="N549" s="77"/>
    </row>
    <row r="550" spans="1:14" s="75" customFormat="1" x14ac:dyDescent="0.2">
      <c r="A550" s="76"/>
      <c r="B550" s="77"/>
      <c r="C550" s="77"/>
      <c r="D550" s="77"/>
      <c r="E550" s="77"/>
      <c r="F550" s="77"/>
      <c r="G550" s="77"/>
      <c r="H550" s="77"/>
      <c r="I550" s="77"/>
      <c r="J550" s="30"/>
      <c r="K550" s="30"/>
      <c r="L550" s="78"/>
      <c r="M550" s="77"/>
      <c r="N550" s="77"/>
    </row>
    <row r="551" spans="1:14" s="75" customFormat="1" x14ac:dyDescent="0.2">
      <c r="A551" s="76"/>
      <c r="B551" s="77"/>
      <c r="C551" s="77"/>
      <c r="D551" s="77"/>
      <c r="E551" s="77"/>
      <c r="F551" s="77"/>
      <c r="G551" s="77"/>
      <c r="H551" s="77"/>
      <c r="I551" s="77"/>
      <c r="J551" s="30"/>
      <c r="K551" s="30"/>
      <c r="L551" s="78"/>
      <c r="M551" s="77"/>
      <c r="N551" s="77"/>
    </row>
    <row r="552" spans="1:14" s="75" customFormat="1" x14ac:dyDescent="0.2">
      <c r="A552" s="76"/>
      <c r="B552" s="77"/>
      <c r="C552" s="77"/>
      <c r="D552" s="77"/>
      <c r="E552" s="77"/>
      <c r="F552" s="77"/>
      <c r="G552" s="77"/>
      <c r="H552" s="77"/>
      <c r="I552" s="77"/>
      <c r="J552" s="30"/>
      <c r="K552" s="30"/>
      <c r="L552" s="78"/>
      <c r="M552" s="77"/>
      <c r="N552" s="77"/>
    </row>
    <row r="553" spans="1:14" s="75" customFormat="1" x14ac:dyDescent="0.2">
      <c r="A553" s="76"/>
      <c r="B553" s="77"/>
      <c r="C553" s="77"/>
      <c r="D553" s="77"/>
      <c r="E553" s="77"/>
      <c r="F553" s="77"/>
      <c r="G553" s="77"/>
      <c r="H553" s="77"/>
      <c r="I553" s="77"/>
      <c r="J553" s="30"/>
      <c r="K553" s="30"/>
      <c r="L553" s="78"/>
      <c r="M553" s="77"/>
      <c r="N553" s="77"/>
    </row>
    <row r="554" spans="1:14" s="75" customFormat="1" x14ac:dyDescent="0.2">
      <c r="A554" s="76"/>
      <c r="B554" s="77"/>
      <c r="C554" s="77"/>
      <c r="D554" s="77"/>
      <c r="E554" s="77"/>
      <c r="F554" s="77"/>
      <c r="G554" s="77"/>
      <c r="H554" s="77"/>
      <c r="I554" s="77"/>
      <c r="J554" s="30"/>
      <c r="K554" s="30"/>
      <c r="L554" s="78"/>
      <c r="M554" s="77"/>
      <c r="N554" s="77"/>
    </row>
    <row r="555" spans="1:14" s="75" customFormat="1" x14ac:dyDescent="0.2">
      <c r="A555" s="76"/>
      <c r="B555" s="77"/>
      <c r="C555" s="77"/>
      <c r="D555" s="77"/>
      <c r="E555" s="77"/>
      <c r="F555" s="77"/>
      <c r="G555" s="77"/>
      <c r="H555" s="77"/>
      <c r="I555" s="77"/>
      <c r="J555" s="30"/>
      <c r="K555" s="30"/>
      <c r="L555" s="78"/>
      <c r="M555" s="77"/>
      <c r="N555" s="77"/>
    </row>
    <row r="556" spans="1:14" s="75" customFormat="1" x14ac:dyDescent="0.2">
      <c r="A556" s="76"/>
      <c r="B556" s="77"/>
      <c r="C556" s="77"/>
      <c r="D556" s="77"/>
      <c r="E556" s="77"/>
      <c r="F556" s="77"/>
      <c r="G556" s="77"/>
      <c r="H556" s="77"/>
      <c r="I556" s="77"/>
      <c r="J556" s="30"/>
      <c r="K556" s="30"/>
      <c r="L556" s="78"/>
      <c r="M556" s="77"/>
      <c r="N556" s="77"/>
    </row>
    <row r="557" spans="1:14" s="75" customFormat="1" x14ac:dyDescent="0.2">
      <c r="A557" s="76"/>
      <c r="B557" s="77"/>
      <c r="C557" s="77"/>
      <c r="D557" s="77"/>
      <c r="E557" s="77"/>
      <c r="F557" s="77"/>
      <c r="G557" s="77"/>
      <c r="H557" s="77"/>
      <c r="I557" s="77"/>
      <c r="J557" s="30"/>
      <c r="K557" s="30"/>
      <c r="L557" s="78"/>
      <c r="M557" s="77"/>
      <c r="N557" s="77"/>
    </row>
    <row r="558" spans="1:14" s="75" customFormat="1" x14ac:dyDescent="0.2">
      <c r="A558" s="76"/>
      <c r="B558" s="77"/>
      <c r="C558" s="77"/>
      <c r="D558" s="77"/>
      <c r="E558" s="77"/>
      <c r="F558" s="77"/>
      <c r="G558" s="77"/>
      <c r="H558" s="77"/>
      <c r="I558" s="77"/>
      <c r="J558" s="30"/>
      <c r="K558" s="30"/>
      <c r="L558" s="78"/>
      <c r="M558" s="77"/>
      <c r="N558" s="77"/>
    </row>
    <row r="559" spans="1:14" s="75" customFormat="1" x14ac:dyDescent="0.2">
      <c r="A559" s="76"/>
      <c r="B559" s="77"/>
      <c r="C559" s="77"/>
      <c r="D559" s="77"/>
      <c r="E559" s="77"/>
      <c r="F559" s="77"/>
      <c r="G559" s="77"/>
      <c r="H559" s="77"/>
      <c r="I559" s="77"/>
      <c r="J559" s="30"/>
      <c r="K559" s="30"/>
      <c r="L559" s="78"/>
      <c r="M559" s="77"/>
      <c r="N559" s="77"/>
    </row>
    <row r="560" spans="1:14" s="75" customFormat="1" x14ac:dyDescent="0.2">
      <c r="A560" s="76"/>
      <c r="B560" s="77"/>
      <c r="C560" s="77"/>
      <c r="D560" s="77"/>
      <c r="E560" s="77"/>
      <c r="F560" s="77"/>
      <c r="G560" s="77"/>
      <c r="H560" s="77"/>
      <c r="I560" s="77"/>
      <c r="J560" s="30"/>
      <c r="K560" s="30"/>
      <c r="L560" s="78"/>
      <c r="M560" s="77"/>
      <c r="N560" s="77"/>
    </row>
    <row r="561" spans="1:14" s="75" customFormat="1" x14ac:dyDescent="0.2">
      <c r="A561" s="76"/>
      <c r="B561" s="77"/>
      <c r="C561" s="77"/>
      <c r="D561" s="77"/>
      <c r="E561" s="77"/>
      <c r="F561" s="77"/>
      <c r="G561" s="77"/>
      <c r="H561" s="77"/>
      <c r="I561" s="77"/>
      <c r="J561" s="30"/>
      <c r="K561" s="30"/>
      <c r="L561" s="78"/>
      <c r="M561" s="77"/>
      <c r="N561" s="77"/>
    </row>
    <row r="562" spans="1:14" s="75" customFormat="1" x14ac:dyDescent="0.2">
      <c r="A562" s="76"/>
      <c r="B562" s="77"/>
      <c r="C562" s="77"/>
      <c r="D562" s="77"/>
      <c r="E562" s="77"/>
      <c r="F562" s="77"/>
      <c r="G562" s="77"/>
      <c r="H562" s="77"/>
      <c r="I562" s="77"/>
      <c r="J562" s="30"/>
      <c r="K562" s="30"/>
      <c r="L562" s="78"/>
      <c r="M562" s="77"/>
      <c r="N562" s="77"/>
    </row>
    <row r="563" spans="1:14" s="75" customFormat="1" x14ac:dyDescent="0.2">
      <c r="A563" s="76"/>
      <c r="B563" s="77"/>
      <c r="C563" s="77"/>
      <c r="D563" s="77"/>
      <c r="E563" s="77"/>
      <c r="F563" s="77"/>
      <c r="G563" s="77"/>
      <c r="H563" s="77"/>
      <c r="I563" s="77"/>
      <c r="J563" s="30"/>
      <c r="K563" s="30"/>
      <c r="L563" s="78"/>
      <c r="M563" s="77"/>
      <c r="N563" s="77"/>
    </row>
    <row r="564" spans="1:14" s="75" customFormat="1" x14ac:dyDescent="0.2">
      <c r="A564" s="76"/>
      <c r="B564" s="77"/>
      <c r="C564" s="77"/>
      <c r="D564" s="77"/>
      <c r="E564" s="77"/>
      <c r="F564" s="77"/>
      <c r="G564" s="77"/>
      <c r="H564" s="77"/>
      <c r="I564" s="77"/>
      <c r="J564" s="30"/>
      <c r="K564" s="30"/>
      <c r="L564" s="78"/>
      <c r="M564" s="77"/>
      <c r="N564" s="77"/>
    </row>
    <row r="565" spans="1:14" s="75" customFormat="1" x14ac:dyDescent="0.2">
      <c r="A565" s="76"/>
      <c r="B565" s="77"/>
      <c r="C565" s="77"/>
      <c r="D565" s="77"/>
      <c r="E565" s="77"/>
      <c r="F565" s="77"/>
      <c r="G565" s="77"/>
      <c r="H565" s="77"/>
      <c r="I565" s="77"/>
      <c r="J565" s="30"/>
      <c r="K565" s="30"/>
      <c r="L565" s="78"/>
      <c r="M565" s="77"/>
      <c r="N565" s="77"/>
    </row>
    <row r="566" spans="1:14" s="75" customFormat="1" x14ac:dyDescent="0.2">
      <c r="A566" s="76"/>
      <c r="B566" s="77"/>
      <c r="C566" s="77"/>
      <c r="D566" s="77"/>
      <c r="E566" s="77"/>
      <c r="F566" s="77"/>
      <c r="G566" s="77"/>
      <c r="H566" s="77"/>
      <c r="I566" s="77"/>
      <c r="J566" s="30"/>
      <c r="K566" s="30"/>
      <c r="L566" s="78"/>
      <c r="M566" s="77"/>
      <c r="N566" s="77"/>
    </row>
    <row r="567" spans="1:14" s="75" customFormat="1" x14ac:dyDescent="0.2">
      <c r="A567" s="76"/>
      <c r="B567" s="77"/>
      <c r="C567" s="77"/>
      <c r="D567" s="77"/>
      <c r="E567" s="77"/>
      <c r="F567" s="77"/>
      <c r="G567" s="77"/>
      <c r="H567" s="77"/>
      <c r="I567" s="77"/>
      <c r="J567" s="30"/>
      <c r="K567" s="30"/>
      <c r="L567" s="78"/>
      <c r="M567" s="77"/>
      <c r="N567" s="77"/>
    </row>
    <row r="568" spans="1:14" s="75" customFormat="1" x14ac:dyDescent="0.2">
      <c r="A568" s="76"/>
      <c r="B568" s="77"/>
      <c r="C568" s="77"/>
      <c r="D568" s="77"/>
      <c r="E568" s="77"/>
      <c r="F568" s="77"/>
      <c r="G568" s="77"/>
      <c r="H568" s="77"/>
      <c r="I568" s="77"/>
      <c r="J568" s="30"/>
      <c r="K568" s="30"/>
      <c r="L568" s="78"/>
      <c r="M568" s="77"/>
      <c r="N568" s="77"/>
    </row>
    <row r="569" spans="1:14" s="75" customFormat="1" x14ac:dyDescent="0.2">
      <c r="A569" s="76"/>
      <c r="B569" s="77"/>
      <c r="C569" s="77"/>
      <c r="D569" s="77"/>
      <c r="E569" s="77"/>
      <c r="F569" s="77"/>
      <c r="G569" s="77"/>
      <c r="H569" s="77"/>
      <c r="I569" s="77"/>
      <c r="J569" s="30"/>
      <c r="K569" s="30"/>
      <c r="L569" s="78"/>
      <c r="M569" s="77"/>
      <c r="N569" s="77"/>
    </row>
    <row r="570" spans="1:14" s="75" customFormat="1" x14ac:dyDescent="0.2">
      <c r="A570" s="76"/>
      <c r="B570" s="77"/>
      <c r="C570" s="77"/>
      <c r="D570" s="77"/>
      <c r="E570" s="77"/>
      <c r="F570" s="77"/>
      <c r="G570" s="77"/>
      <c r="H570" s="77"/>
      <c r="I570" s="77"/>
      <c r="J570" s="30"/>
      <c r="K570" s="30"/>
      <c r="L570" s="78"/>
      <c r="M570" s="77"/>
      <c r="N570" s="77"/>
    </row>
    <row r="571" spans="1:14" s="75" customFormat="1" x14ac:dyDescent="0.2">
      <c r="A571" s="76"/>
      <c r="B571" s="77"/>
      <c r="C571" s="77"/>
      <c r="D571" s="77"/>
      <c r="E571" s="77"/>
      <c r="F571" s="77"/>
      <c r="G571" s="77"/>
      <c r="H571" s="77"/>
      <c r="I571" s="77"/>
      <c r="J571" s="30"/>
      <c r="K571" s="30"/>
      <c r="L571" s="78"/>
      <c r="M571" s="77"/>
      <c r="N571" s="77"/>
    </row>
    <row r="572" spans="1:14" s="75" customFormat="1" x14ac:dyDescent="0.2">
      <c r="A572" s="76"/>
      <c r="B572" s="77"/>
      <c r="C572" s="77"/>
      <c r="D572" s="77"/>
      <c r="E572" s="77"/>
      <c r="F572" s="77"/>
      <c r="G572" s="77"/>
      <c r="H572" s="77"/>
      <c r="I572" s="77"/>
      <c r="J572" s="30"/>
      <c r="K572" s="30"/>
      <c r="L572" s="78"/>
      <c r="M572" s="77"/>
      <c r="N572" s="77"/>
    </row>
    <row r="573" spans="1:14" s="75" customFormat="1" x14ac:dyDescent="0.2">
      <c r="A573" s="76"/>
      <c r="B573" s="77"/>
      <c r="C573" s="77"/>
      <c r="D573" s="77"/>
      <c r="E573" s="77"/>
      <c r="F573" s="77"/>
      <c r="G573" s="77"/>
      <c r="H573" s="77"/>
      <c r="I573" s="77"/>
      <c r="J573" s="30"/>
      <c r="K573" s="30"/>
      <c r="L573" s="78"/>
      <c r="M573" s="77"/>
      <c r="N573" s="77"/>
    </row>
    <row r="574" spans="1:14" s="75" customFormat="1" x14ac:dyDescent="0.2">
      <c r="A574" s="76"/>
      <c r="B574" s="77"/>
      <c r="C574" s="77"/>
      <c r="D574" s="77"/>
      <c r="E574" s="77"/>
      <c r="F574" s="77"/>
      <c r="G574" s="77"/>
      <c r="H574" s="77"/>
      <c r="I574" s="77"/>
      <c r="J574" s="30"/>
      <c r="K574" s="30"/>
      <c r="L574" s="78"/>
      <c r="M574" s="77"/>
      <c r="N574" s="77"/>
    </row>
    <row r="575" spans="1:14" s="75" customFormat="1" x14ac:dyDescent="0.2">
      <c r="A575" s="76"/>
      <c r="B575" s="77"/>
      <c r="C575" s="77"/>
      <c r="D575" s="77"/>
      <c r="E575" s="77"/>
      <c r="F575" s="77"/>
      <c r="G575" s="77"/>
      <c r="H575" s="77"/>
      <c r="I575" s="77"/>
      <c r="J575" s="30"/>
      <c r="K575" s="30"/>
      <c r="L575" s="78"/>
      <c r="M575" s="77"/>
      <c r="N575" s="77"/>
    </row>
    <row r="576" spans="1:14" s="75" customFormat="1" x14ac:dyDescent="0.2">
      <c r="A576" s="76"/>
      <c r="B576" s="77"/>
      <c r="C576" s="77"/>
      <c r="D576" s="77"/>
      <c r="E576" s="77"/>
      <c r="F576" s="77"/>
      <c r="G576" s="77"/>
      <c r="H576" s="77"/>
      <c r="I576" s="77"/>
      <c r="J576" s="30"/>
      <c r="K576" s="30"/>
      <c r="L576" s="78"/>
      <c r="M576" s="77"/>
      <c r="N576" s="77"/>
    </row>
    <row r="577" spans="1:14" s="75" customFormat="1" x14ac:dyDescent="0.2">
      <c r="A577" s="76"/>
      <c r="B577" s="77"/>
      <c r="C577" s="77"/>
      <c r="D577" s="77"/>
      <c r="E577" s="77"/>
      <c r="F577" s="77"/>
      <c r="G577" s="77"/>
      <c r="H577" s="77"/>
      <c r="I577" s="77"/>
      <c r="J577" s="30"/>
      <c r="K577" s="30"/>
      <c r="L577" s="78"/>
      <c r="M577" s="77"/>
      <c r="N577" s="77"/>
    </row>
    <row r="578" spans="1:14" s="75" customFormat="1" x14ac:dyDescent="0.2">
      <c r="A578" s="76"/>
      <c r="B578" s="77"/>
      <c r="C578" s="77"/>
      <c r="D578" s="77"/>
      <c r="E578" s="77"/>
      <c r="F578" s="77"/>
      <c r="G578" s="77"/>
      <c r="H578" s="77"/>
      <c r="I578" s="77"/>
      <c r="J578" s="30"/>
      <c r="K578" s="30"/>
      <c r="L578" s="78"/>
      <c r="M578" s="77"/>
      <c r="N578" s="77"/>
    </row>
    <row r="579" spans="1:14" s="75" customFormat="1" x14ac:dyDescent="0.2">
      <c r="A579" s="76"/>
      <c r="B579" s="77"/>
      <c r="C579" s="77"/>
      <c r="D579" s="77"/>
      <c r="E579" s="77"/>
      <c r="F579" s="77"/>
      <c r="G579" s="77"/>
      <c r="H579" s="77"/>
      <c r="I579" s="77"/>
      <c r="J579" s="30"/>
      <c r="K579" s="30"/>
      <c r="L579" s="78"/>
      <c r="M579" s="77"/>
      <c r="N579" s="77"/>
    </row>
    <row r="580" spans="1:14" s="75" customFormat="1" x14ac:dyDescent="0.2">
      <c r="A580" s="76"/>
      <c r="B580" s="77"/>
      <c r="C580" s="77"/>
      <c r="D580" s="77"/>
      <c r="E580" s="77"/>
      <c r="F580" s="77"/>
      <c r="G580" s="77"/>
      <c r="H580" s="77"/>
      <c r="I580" s="77"/>
      <c r="J580" s="30"/>
      <c r="K580" s="30"/>
      <c r="L580" s="78"/>
      <c r="M580" s="77"/>
      <c r="N580" s="77"/>
    </row>
    <row r="581" spans="1:14" s="75" customFormat="1" x14ac:dyDescent="0.2">
      <c r="A581" s="76"/>
      <c r="B581" s="77"/>
      <c r="C581" s="77"/>
      <c r="D581" s="77"/>
      <c r="E581" s="77"/>
      <c r="F581" s="77"/>
      <c r="G581" s="77"/>
      <c r="H581" s="77"/>
      <c r="I581" s="77"/>
      <c r="J581" s="30"/>
      <c r="K581" s="30"/>
      <c r="L581" s="78"/>
      <c r="M581" s="77"/>
      <c r="N581" s="77"/>
    </row>
    <row r="582" spans="1:14" s="75" customFormat="1" x14ac:dyDescent="0.2">
      <c r="A582" s="76"/>
      <c r="B582" s="77"/>
      <c r="C582" s="77"/>
      <c r="D582" s="77"/>
      <c r="E582" s="77"/>
      <c r="F582" s="77"/>
      <c r="G582" s="77"/>
      <c r="H582" s="77"/>
      <c r="I582" s="77"/>
      <c r="J582" s="30"/>
      <c r="K582" s="30"/>
      <c r="L582" s="78"/>
      <c r="M582" s="77"/>
      <c r="N582" s="77"/>
    </row>
    <row r="583" spans="1:14" s="75" customFormat="1" x14ac:dyDescent="0.2">
      <c r="A583" s="76"/>
      <c r="B583" s="77"/>
      <c r="C583" s="77"/>
      <c r="D583" s="77"/>
      <c r="E583" s="77"/>
      <c r="F583" s="77"/>
      <c r="G583" s="77"/>
      <c r="H583" s="77"/>
      <c r="I583" s="77"/>
      <c r="J583" s="30"/>
      <c r="K583" s="30"/>
      <c r="L583" s="78"/>
      <c r="M583" s="77"/>
      <c r="N583" s="77"/>
    </row>
    <row r="584" spans="1:14" s="75" customFormat="1" x14ac:dyDescent="0.2">
      <c r="A584" s="76"/>
      <c r="B584" s="77"/>
      <c r="C584" s="77"/>
      <c r="D584" s="77"/>
      <c r="E584" s="77"/>
      <c r="F584" s="77"/>
      <c r="G584" s="77"/>
      <c r="H584" s="77"/>
      <c r="I584" s="77"/>
      <c r="J584" s="30"/>
      <c r="K584" s="30"/>
      <c r="L584" s="78"/>
      <c r="M584" s="77"/>
      <c r="N584" s="77"/>
    </row>
    <row r="585" spans="1:14" s="75" customFormat="1" x14ac:dyDescent="0.2">
      <c r="A585" s="76"/>
      <c r="B585" s="77"/>
      <c r="C585" s="77"/>
      <c r="D585" s="77"/>
      <c r="E585" s="77"/>
      <c r="F585" s="77"/>
      <c r="G585" s="77"/>
      <c r="H585" s="77"/>
      <c r="I585" s="77"/>
      <c r="J585" s="30"/>
      <c r="K585" s="30"/>
      <c r="L585" s="78"/>
      <c r="M585" s="77"/>
      <c r="N585" s="77"/>
    </row>
    <row r="586" spans="1:14" s="75" customFormat="1" x14ac:dyDescent="0.2">
      <c r="A586" s="76"/>
      <c r="B586" s="77"/>
      <c r="C586" s="77"/>
      <c r="D586" s="77"/>
      <c r="E586" s="77"/>
      <c r="F586" s="77"/>
      <c r="G586" s="77"/>
      <c r="H586" s="77"/>
      <c r="I586" s="77"/>
      <c r="J586" s="30"/>
      <c r="K586" s="30"/>
      <c r="L586" s="78"/>
      <c r="M586" s="77"/>
      <c r="N586" s="77"/>
    </row>
    <row r="587" spans="1:14" s="75" customFormat="1" x14ac:dyDescent="0.2">
      <c r="A587" s="76"/>
      <c r="B587" s="77"/>
      <c r="C587" s="77"/>
      <c r="D587" s="77"/>
      <c r="E587" s="77"/>
      <c r="F587" s="77"/>
      <c r="G587" s="77"/>
      <c r="H587" s="77"/>
      <c r="I587" s="77"/>
      <c r="J587" s="30"/>
      <c r="K587" s="30"/>
      <c r="L587" s="78"/>
      <c r="M587" s="77"/>
      <c r="N587" s="77"/>
    </row>
    <row r="588" spans="1:14" s="75" customFormat="1" x14ac:dyDescent="0.2">
      <c r="A588" s="76"/>
      <c r="B588" s="77"/>
      <c r="C588" s="77"/>
      <c r="D588" s="77"/>
      <c r="E588" s="77"/>
      <c r="F588" s="77"/>
      <c r="G588" s="77"/>
      <c r="H588" s="77"/>
      <c r="I588" s="77"/>
      <c r="J588" s="30"/>
      <c r="K588" s="30"/>
      <c r="L588" s="78"/>
      <c r="M588" s="77"/>
      <c r="N588" s="77"/>
    </row>
    <row r="589" spans="1:14" s="75" customFormat="1" x14ac:dyDescent="0.2">
      <c r="A589" s="76"/>
      <c r="B589" s="77"/>
      <c r="C589" s="77"/>
      <c r="D589" s="77"/>
      <c r="E589" s="77"/>
      <c r="F589" s="77"/>
      <c r="G589" s="77"/>
      <c r="H589" s="77"/>
      <c r="I589" s="77"/>
      <c r="J589" s="30"/>
      <c r="K589" s="30"/>
      <c r="L589" s="78"/>
      <c r="M589" s="77"/>
      <c r="N589" s="77"/>
    </row>
    <row r="590" spans="1:14" s="75" customFormat="1" x14ac:dyDescent="0.2">
      <c r="A590" s="76"/>
      <c r="B590" s="77"/>
      <c r="C590" s="77"/>
      <c r="D590" s="77"/>
      <c r="E590" s="77"/>
      <c r="F590" s="77"/>
      <c r="G590" s="77"/>
      <c r="H590" s="77"/>
      <c r="I590" s="77"/>
      <c r="J590" s="30"/>
      <c r="K590" s="30"/>
      <c r="L590" s="78"/>
      <c r="M590" s="77"/>
      <c r="N590" s="77"/>
    </row>
    <row r="591" spans="1:14" s="75" customFormat="1" x14ac:dyDescent="0.2">
      <c r="A591" s="76"/>
      <c r="B591" s="77"/>
      <c r="C591" s="77"/>
      <c r="D591" s="77"/>
      <c r="E591" s="77"/>
      <c r="F591" s="77"/>
      <c r="G591" s="77"/>
      <c r="H591" s="77"/>
      <c r="I591" s="77"/>
      <c r="J591" s="30"/>
      <c r="K591" s="30"/>
      <c r="L591" s="78"/>
      <c r="M591" s="77"/>
      <c r="N591" s="77"/>
    </row>
    <row r="592" spans="1:14" s="75" customFormat="1" x14ac:dyDescent="0.2">
      <c r="A592" s="76"/>
      <c r="B592" s="77"/>
      <c r="C592" s="77"/>
      <c r="D592" s="77"/>
      <c r="E592" s="77"/>
      <c r="F592" s="77"/>
      <c r="G592" s="77"/>
      <c r="H592" s="77"/>
      <c r="I592" s="77"/>
      <c r="J592" s="30"/>
      <c r="K592" s="30"/>
      <c r="L592" s="78"/>
      <c r="M592" s="77"/>
      <c r="N592" s="77"/>
    </row>
    <row r="593" spans="1:14" s="75" customFormat="1" x14ac:dyDescent="0.2">
      <c r="A593" s="76"/>
      <c r="B593" s="77"/>
      <c r="C593" s="77"/>
      <c r="D593" s="77"/>
      <c r="E593" s="77"/>
      <c r="F593" s="77"/>
      <c r="G593" s="77"/>
      <c r="H593" s="77"/>
      <c r="I593" s="77"/>
      <c r="J593" s="30"/>
      <c r="K593" s="30"/>
      <c r="L593" s="78"/>
      <c r="M593" s="77"/>
      <c r="N593" s="77"/>
    </row>
    <row r="594" spans="1:14" s="75" customFormat="1" x14ac:dyDescent="0.2">
      <c r="A594" s="76"/>
      <c r="B594" s="77"/>
      <c r="C594" s="77"/>
      <c r="D594" s="77"/>
      <c r="E594" s="77"/>
      <c r="F594" s="77"/>
      <c r="G594" s="77"/>
      <c r="H594" s="77"/>
      <c r="I594" s="77"/>
      <c r="J594" s="30"/>
      <c r="K594" s="30"/>
      <c r="L594" s="78"/>
      <c r="M594" s="77"/>
      <c r="N594" s="77"/>
    </row>
    <row r="595" spans="1:14" s="75" customFormat="1" x14ac:dyDescent="0.2">
      <c r="A595" s="76"/>
      <c r="B595" s="77"/>
      <c r="C595" s="77"/>
      <c r="D595" s="77"/>
      <c r="E595" s="77"/>
      <c r="F595" s="77"/>
      <c r="G595" s="77"/>
      <c r="H595" s="77"/>
      <c r="I595" s="77"/>
      <c r="J595" s="30"/>
      <c r="K595" s="30"/>
      <c r="L595" s="78"/>
      <c r="M595" s="77"/>
      <c r="N595" s="77"/>
    </row>
    <row r="596" spans="1:14" s="75" customFormat="1" x14ac:dyDescent="0.2">
      <c r="A596" s="76"/>
      <c r="B596" s="77"/>
      <c r="C596" s="77"/>
      <c r="D596" s="77"/>
      <c r="E596" s="77"/>
      <c r="F596" s="77"/>
      <c r="G596" s="77"/>
      <c r="H596" s="77"/>
      <c r="I596" s="77"/>
      <c r="J596" s="30"/>
      <c r="K596" s="30"/>
      <c r="L596" s="78"/>
      <c r="M596" s="77"/>
      <c r="N596" s="77"/>
    </row>
    <row r="597" spans="1:14" s="75" customFormat="1" x14ac:dyDescent="0.2">
      <c r="A597" s="76"/>
      <c r="B597" s="77"/>
      <c r="C597" s="77"/>
      <c r="D597" s="77"/>
      <c r="E597" s="77"/>
      <c r="F597" s="77"/>
      <c r="G597" s="77"/>
      <c r="H597" s="77"/>
      <c r="I597" s="77"/>
      <c r="J597" s="30"/>
      <c r="K597" s="30"/>
      <c r="L597" s="78"/>
      <c r="M597" s="77"/>
      <c r="N597" s="77"/>
    </row>
    <row r="598" spans="1:14" s="75" customFormat="1" x14ac:dyDescent="0.2">
      <c r="A598" s="76"/>
      <c r="B598" s="77"/>
      <c r="C598" s="77"/>
      <c r="D598" s="77"/>
      <c r="E598" s="77"/>
      <c r="F598" s="77"/>
      <c r="G598" s="77"/>
      <c r="H598" s="77"/>
      <c r="I598" s="77"/>
      <c r="J598" s="30"/>
      <c r="K598" s="30"/>
      <c r="L598" s="78"/>
      <c r="M598" s="77"/>
      <c r="N598" s="77"/>
    </row>
    <row r="599" spans="1:14" s="75" customFormat="1" x14ac:dyDescent="0.2">
      <c r="A599" s="76"/>
      <c r="B599" s="77"/>
      <c r="C599" s="77"/>
      <c r="D599" s="77"/>
      <c r="E599" s="77"/>
      <c r="F599" s="77"/>
      <c r="G599" s="77"/>
      <c r="H599" s="77"/>
      <c r="I599" s="77"/>
      <c r="J599" s="30"/>
      <c r="K599" s="30"/>
      <c r="L599" s="78"/>
      <c r="M599" s="77"/>
      <c r="N599" s="77"/>
    </row>
    <row r="600" spans="1:14" s="75" customFormat="1" x14ac:dyDescent="0.2">
      <c r="A600" s="76"/>
      <c r="B600" s="77"/>
      <c r="C600" s="77"/>
      <c r="D600" s="77"/>
      <c r="E600" s="77"/>
      <c r="F600" s="77"/>
      <c r="G600" s="77"/>
      <c r="H600" s="77"/>
      <c r="I600" s="77"/>
      <c r="J600" s="30"/>
      <c r="K600" s="30"/>
      <c r="L600" s="78"/>
      <c r="M600" s="77"/>
      <c r="N600" s="77"/>
    </row>
    <row r="601" spans="1:14" s="75" customFormat="1" x14ac:dyDescent="0.2">
      <c r="A601" s="76"/>
      <c r="B601" s="77"/>
      <c r="C601" s="77"/>
      <c r="D601" s="77"/>
      <c r="E601" s="77"/>
      <c r="F601" s="77"/>
      <c r="G601" s="77"/>
      <c r="H601" s="77"/>
      <c r="I601" s="77"/>
      <c r="J601" s="30"/>
      <c r="K601" s="30"/>
      <c r="L601" s="78"/>
      <c r="M601" s="77"/>
      <c r="N601" s="77"/>
    </row>
    <row r="602" spans="1:14" s="75" customFormat="1" x14ac:dyDescent="0.2">
      <c r="A602" s="76"/>
      <c r="B602" s="77"/>
      <c r="C602" s="77"/>
      <c r="D602" s="77"/>
      <c r="E602" s="77"/>
      <c r="F602" s="77"/>
      <c r="G602" s="77"/>
      <c r="H602" s="77"/>
      <c r="I602" s="77"/>
      <c r="J602" s="30"/>
      <c r="K602" s="30"/>
      <c r="L602" s="78"/>
      <c r="M602" s="77"/>
      <c r="N602" s="77"/>
    </row>
    <row r="603" spans="1:14" s="75" customFormat="1" x14ac:dyDescent="0.2">
      <c r="A603" s="76"/>
      <c r="B603" s="77"/>
      <c r="C603" s="77"/>
      <c r="D603" s="77"/>
      <c r="E603" s="77"/>
      <c r="F603" s="77"/>
      <c r="G603" s="77"/>
      <c r="H603" s="77"/>
      <c r="I603" s="77"/>
      <c r="J603" s="30"/>
      <c r="K603" s="30"/>
      <c r="L603" s="78"/>
      <c r="M603" s="77"/>
      <c r="N603" s="77"/>
    </row>
    <row r="604" spans="1:14" s="75" customFormat="1" x14ac:dyDescent="0.2">
      <c r="A604" s="76"/>
      <c r="B604" s="77"/>
      <c r="C604" s="77"/>
      <c r="D604" s="77"/>
      <c r="E604" s="77"/>
      <c r="F604" s="77"/>
      <c r="G604" s="77"/>
      <c r="H604" s="77"/>
      <c r="I604" s="77"/>
      <c r="J604" s="30"/>
      <c r="K604" s="30"/>
      <c r="L604" s="78"/>
      <c r="M604" s="77"/>
      <c r="N604" s="77"/>
    </row>
    <row r="605" spans="1:14" s="75" customFormat="1" x14ac:dyDescent="0.2">
      <c r="A605" s="76"/>
      <c r="B605" s="77"/>
      <c r="C605" s="77"/>
      <c r="D605" s="77"/>
      <c r="E605" s="77"/>
      <c r="F605" s="77"/>
      <c r="G605" s="77"/>
      <c r="H605" s="77"/>
      <c r="I605" s="77"/>
      <c r="J605" s="30"/>
      <c r="K605" s="30"/>
      <c r="L605" s="78"/>
      <c r="M605" s="77"/>
      <c r="N605" s="77"/>
    </row>
    <row r="606" spans="1:14" s="75" customFormat="1" x14ac:dyDescent="0.2">
      <c r="A606" s="76"/>
      <c r="B606" s="77"/>
      <c r="C606" s="77"/>
      <c r="D606" s="77"/>
      <c r="E606" s="77"/>
      <c r="F606" s="77"/>
      <c r="G606" s="77"/>
      <c r="H606" s="77"/>
      <c r="I606" s="77"/>
      <c r="J606" s="30"/>
      <c r="K606" s="30"/>
      <c r="L606" s="78"/>
      <c r="M606" s="77"/>
      <c r="N606" s="77"/>
    </row>
    <row r="607" spans="1:14" s="75" customFormat="1" x14ac:dyDescent="0.2">
      <c r="A607" s="76"/>
      <c r="B607" s="77"/>
      <c r="C607" s="77"/>
      <c r="D607" s="77"/>
      <c r="E607" s="77"/>
      <c r="F607" s="77"/>
      <c r="G607" s="77"/>
      <c r="H607" s="77"/>
      <c r="I607" s="77"/>
      <c r="J607" s="30"/>
      <c r="K607" s="30"/>
      <c r="L607" s="78"/>
      <c r="M607" s="77"/>
      <c r="N607" s="77"/>
    </row>
    <row r="608" spans="1:14" s="75" customFormat="1" x14ac:dyDescent="0.2">
      <c r="A608" s="76"/>
      <c r="B608" s="77"/>
      <c r="C608" s="77"/>
      <c r="D608" s="77"/>
      <c r="E608" s="77"/>
      <c r="F608" s="77"/>
      <c r="G608" s="77"/>
      <c r="H608" s="77"/>
      <c r="I608" s="77"/>
      <c r="J608" s="30"/>
      <c r="K608" s="30"/>
      <c r="L608" s="78"/>
      <c r="M608" s="77"/>
      <c r="N608" s="77"/>
    </row>
    <row r="609" spans="1:14" s="75" customFormat="1" x14ac:dyDescent="0.2">
      <c r="A609" s="76"/>
      <c r="B609" s="77"/>
      <c r="C609" s="77"/>
      <c r="D609" s="77"/>
      <c r="E609" s="77"/>
      <c r="F609" s="77"/>
      <c r="G609" s="77"/>
      <c r="H609" s="77"/>
      <c r="I609" s="77"/>
      <c r="J609" s="30"/>
      <c r="K609" s="30"/>
      <c r="L609" s="78"/>
      <c r="M609" s="77"/>
      <c r="N609" s="77"/>
    </row>
    <row r="610" spans="1:14" s="75" customFormat="1" x14ac:dyDescent="0.2">
      <c r="A610" s="76"/>
      <c r="B610" s="77"/>
      <c r="C610" s="77"/>
      <c r="D610" s="77"/>
      <c r="E610" s="77"/>
      <c r="F610" s="77"/>
      <c r="G610" s="77"/>
      <c r="H610" s="77"/>
      <c r="I610" s="77"/>
      <c r="J610" s="30"/>
      <c r="K610" s="30"/>
      <c r="L610" s="78"/>
      <c r="M610" s="77"/>
      <c r="N610" s="77"/>
    </row>
    <row r="611" spans="1:14" s="75" customFormat="1" x14ac:dyDescent="0.2">
      <c r="A611" s="76"/>
      <c r="B611" s="77"/>
      <c r="C611" s="77"/>
      <c r="D611" s="77"/>
      <c r="E611" s="77"/>
      <c r="F611" s="77"/>
      <c r="G611" s="77"/>
      <c r="H611" s="77"/>
      <c r="I611" s="77"/>
      <c r="J611" s="30"/>
      <c r="K611" s="30"/>
      <c r="L611" s="78"/>
      <c r="M611" s="77"/>
      <c r="N611" s="77"/>
    </row>
    <row r="612" spans="1:14" s="75" customFormat="1" x14ac:dyDescent="0.2">
      <c r="A612" s="76"/>
      <c r="B612" s="77"/>
      <c r="C612" s="77"/>
      <c r="D612" s="77"/>
      <c r="E612" s="77"/>
      <c r="F612" s="77"/>
      <c r="G612" s="77"/>
      <c r="H612" s="77"/>
      <c r="I612" s="77"/>
      <c r="J612" s="30"/>
      <c r="K612" s="30"/>
      <c r="L612" s="78"/>
      <c r="M612" s="77"/>
      <c r="N612" s="77"/>
    </row>
    <row r="613" spans="1:14" s="75" customFormat="1" x14ac:dyDescent="0.2">
      <c r="A613" s="76"/>
      <c r="B613" s="77"/>
      <c r="C613" s="77"/>
      <c r="D613" s="77"/>
      <c r="E613" s="77"/>
      <c r="F613" s="77"/>
      <c r="G613" s="77"/>
      <c r="H613" s="77"/>
      <c r="I613" s="77"/>
      <c r="J613" s="30"/>
      <c r="K613" s="30"/>
      <c r="L613" s="78"/>
      <c r="M613" s="77"/>
      <c r="N613" s="77"/>
    </row>
    <row r="614" spans="1:14" s="75" customFormat="1" x14ac:dyDescent="0.2">
      <c r="A614" s="76"/>
      <c r="B614" s="77"/>
      <c r="C614" s="77"/>
      <c r="D614" s="77"/>
      <c r="E614" s="77"/>
      <c r="F614" s="77"/>
      <c r="G614" s="77"/>
      <c r="H614" s="77"/>
      <c r="I614" s="77"/>
      <c r="J614" s="30"/>
      <c r="K614" s="30"/>
      <c r="L614" s="78"/>
      <c r="M614" s="77"/>
      <c r="N614" s="77"/>
    </row>
    <row r="615" spans="1:14" s="75" customFormat="1" x14ac:dyDescent="0.2">
      <c r="A615" s="76"/>
      <c r="B615" s="77"/>
      <c r="C615" s="77"/>
      <c r="D615" s="77"/>
      <c r="E615" s="77"/>
      <c r="F615" s="77"/>
      <c r="G615" s="77"/>
      <c r="H615" s="77"/>
      <c r="I615" s="77"/>
      <c r="J615" s="30"/>
      <c r="K615" s="30"/>
      <c r="L615" s="78"/>
      <c r="M615" s="77"/>
      <c r="N615" s="77"/>
    </row>
    <row r="616" spans="1:14" s="75" customFormat="1" x14ac:dyDescent="0.2">
      <c r="A616" s="76"/>
      <c r="B616" s="77"/>
      <c r="C616" s="77"/>
      <c r="D616" s="77"/>
      <c r="E616" s="77"/>
      <c r="F616" s="77"/>
      <c r="G616" s="77"/>
      <c r="H616" s="77"/>
      <c r="I616" s="77"/>
      <c r="J616" s="30"/>
      <c r="K616" s="30"/>
      <c r="L616" s="78"/>
      <c r="M616" s="77"/>
      <c r="N616" s="77"/>
    </row>
    <row r="617" spans="1:14" s="75" customFormat="1" x14ac:dyDescent="0.2">
      <c r="A617" s="76"/>
      <c r="B617" s="77"/>
      <c r="C617" s="77"/>
      <c r="D617" s="77"/>
      <c r="E617" s="77"/>
      <c r="F617" s="77"/>
      <c r="G617" s="77"/>
      <c r="H617" s="77"/>
      <c r="I617" s="77"/>
      <c r="J617" s="30"/>
      <c r="K617" s="30"/>
      <c r="L617" s="78"/>
      <c r="M617" s="77"/>
      <c r="N617" s="77"/>
    </row>
    <row r="618" spans="1:14" s="75" customFormat="1" x14ac:dyDescent="0.2">
      <c r="A618" s="76"/>
      <c r="B618" s="77"/>
      <c r="C618" s="77"/>
      <c r="D618" s="77"/>
      <c r="E618" s="77"/>
      <c r="F618" s="77"/>
      <c r="G618" s="77"/>
      <c r="H618" s="77"/>
      <c r="I618" s="77"/>
      <c r="J618" s="30"/>
      <c r="K618" s="30"/>
      <c r="L618" s="78"/>
      <c r="M618" s="77"/>
      <c r="N618" s="77"/>
    </row>
    <row r="619" spans="1:14" s="75" customFormat="1" x14ac:dyDescent="0.2">
      <c r="A619" s="76"/>
      <c r="B619" s="77"/>
      <c r="C619" s="77"/>
      <c r="D619" s="77"/>
      <c r="E619" s="77"/>
      <c r="F619" s="77"/>
      <c r="G619" s="77"/>
      <c r="H619" s="77"/>
      <c r="I619" s="77"/>
      <c r="J619" s="30"/>
      <c r="K619" s="30"/>
      <c r="L619" s="78"/>
      <c r="M619" s="77"/>
      <c r="N619" s="77"/>
    </row>
    <row r="620" spans="1:14" s="75" customFormat="1" x14ac:dyDescent="0.2">
      <c r="A620" s="76"/>
      <c r="B620" s="77"/>
      <c r="C620" s="77"/>
      <c r="D620" s="77"/>
      <c r="E620" s="77"/>
      <c r="F620" s="77"/>
      <c r="G620" s="77"/>
      <c r="H620" s="77"/>
      <c r="I620" s="77"/>
      <c r="J620" s="30"/>
      <c r="K620" s="30"/>
      <c r="L620" s="78"/>
      <c r="M620" s="77"/>
      <c r="N620" s="77"/>
    </row>
    <row r="621" spans="1:14" s="75" customFormat="1" x14ac:dyDescent="0.2">
      <c r="A621" s="76"/>
      <c r="B621" s="77"/>
      <c r="C621" s="77"/>
      <c r="D621" s="77"/>
      <c r="E621" s="77"/>
      <c r="F621" s="77"/>
      <c r="G621" s="77"/>
      <c r="H621" s="77"/>
      <c r="I621" s="77"/>
      <c r="J621" s="30"/>
      <c r="K621" s="30"/>
      <c r="L621" s="78"/>
      <c r="M621" s="77"/>
      <c r="N621" s="77"/>
    </row>
    <row r="622" spans="1:14" s="75" customFormat="1" x14ac:dyDescent="0.2">
      <c r="A622" s="76"/>
      <c r="B622" s="77"/>
      <c r="C622" s="77"/>
      <c r="D622" s="77"/>
      <c r="E622" s="77"/>
      <c r="F622" s="77"/>
      <c r="G622" s="77"/>
      <c r="H622" s="77"/>
      <c r="I622" s="77"/>
      <c r="J622" s="30"/>
      <c r="K622" s="30"/>
      <c r="L622" s="78"/>
      <c r="M622" s="77"/>
      <c r="N622" s="77"/>
    </row>
    <row r="623" spans="1:14" s="75" customFormat="1" x14ac:dyDescent="0.2">
      <c r="A623" s="76"/>
      <c r="B623" s="77"/>
      <c r="C623" s="77"/>
      <c r="D623" s="77"/>
      <c r="E623" s="77"/>
      <c r="F623" s="77"/>
      <c r="G623" s="77"/>
      <c r="H623" s="77"/>
      <c r="I623" s="77"/>
      <c r="J623" s="30"/>
      <c r="K623" s="30"/>
      <c r="L623" s="78"/>
      <c r="M623" s="77"/>
      <c r="N623" s="77"/>
    </row>
    <row r="624" spans="1:14" s="75" customFormat="1" x14ac:dyDescent="0.2">
      <c r="A624" s="76"/>
      <c r="B624" s="77"/>
      <c r="C624" s="77"/>
      <c r="D624" s="77"/>
      <c r="E624" s="77"/>
      <c r="F624" s="77"/>
      <c r="G624" s="77"/>
      <c r="H624" s="77"/>
      <c r="I624" s="77"/>
      <c r="J624" s="30"/>
      <c r="K624" s="30"/>
      <c r="L624" s="78"/>
      <c r="M624" s="77"/>
      <c r="N624" s="77"/>
    </row>
    <row r="625" spans="1:14" s="75" customFormat="1" x14ac:dyDescent="0.2">
      <c r="A625" s="76"/>
      <c r="B625" s="77"/>
      <c r="C625" s="77"/>
      <c r="D625" s="77"/>
      <c r="E625" s="77"/>
      <c r="F625" s="77"/>
      <c r="G625" s="77"/>
      <c r="H625" s="77"/>
      <c r="I625" s="77"/>
      <c r="J625" s="30"/>
      <c r="K625" s="30"/>
      <c r="L625" s="78"/>
      <c r="M625" s="77"/>
      <c r="N625" s="77"/>
    </row>
    <row r="626" spans="1:14" s="75" customFormat="1" x14ac:dyDescent="0.2">
      <c r="A626" s="76"/>
      <c r="B626" s="77"/>
      <c r="C626" s="77"/>
      <c r="D626" s="77"/>
      <c r="E626" s="77"/>
      <c r="F626" s="77"/>
      <c r="G626" s="77"/>
      <c r="H626" s="77"/>
      <c r="I626" s="77"/>
      <c r="J626" s="30"/>
      <c r="K626" s="30"/>
      <c r="L626" s="78"/>
      <c r="M626" s="77"/>
      <c r="N626" s="77"/>
    </row>
    <row r="627" spans="1:14" s="75" customFormat="1" x14ac:dyDescent="0.2">
      <c r="A627" s="76"/>
      <c r="B627" s="77"/>
      <c r="C627" s="77"/>
      <c r="D627" s="77"/>
      <c r="E627" s="77"/>
      <c r="F627" s="77"/>
      <c r="G627" s="77"/>
      <c r="H627" s="77"/>
      <c r="I627" s="77"/>
      <c r="J627" s="30"/>
      <c r="K627" s="30"/>
      <c r="L627" s="78"/>
      <c r="M627" s="77"/>
      <c r="N627" s="77"/>
    </row>
    <row r="628" spans="1:14" s="75" customFormat="1" x14ac:dyDescent="0.2">
      <c r="A628" s="76"/>
      <c r="B628" s="77"/>
      <c r="C628" s="77"/>
      <c r="D628" s="77"/>
      <c r="E628" s="77"/>
      <c r="F628" s="77"/>
      <c r="G628" s="77"/>
      <c r="H628" s="77"/>
      <c r="I628" s="77"/>
      <c r="J628" s="30"/>
      <c r="K628" s="30"/>
      <c r="L628" s="78"/>
      <c r="M628" s="77"/>
      <c r="N628" s="77"/>
    </row>
    <row r="629" spans="1:14" s="75" customFormat="1" x14ac:dyDescent="0.2">
      <c r="A629" s="76"/>
      <c r="B629" s="77"/>
      <c r="C629" s="77"/>
      <c r="D629" s="77"/>
      <c r="E629" s="77"/>
      <c r="F629" s="77"/>
      <c r="G629" s="77"/>
      <c r="H629" s="77"/>
      <c r="I629" s="77"/>
      <c r="J629" s="30"/>
      <c r="K629" s="30"/>
      <c r="L629" s="78"/>
      <c r="M629" s="77"/>
      <c r="N629" s="77"/>
    </row>
    <row r="630" spans="1:14" s="75" customFormat="1" x14ac:dyDescent="0.2">
      <c r="A630" s="76"/>
      <c r="B630" s="77"/>
      <c r="C630" s="77"/>
      <c r="D630" s="77"/>
      <c r="E630" s="77"/>
      <c r="F630" s="77"/>
      <c r="G630" s="77"/>
      <c r="H630" s="77"/>
      <c r="I630" s="77"/>
      <c r="J630" s="30"/>
      <c r="K630" s="30"/>
      <c r="L630" s="78"/>
      <c r="M630" s="77"/>
      <c r="N630" s="77"/>
    </row>
    <row r="631" spans="1:14" s="75" customFormat="1" x14ac:dyDescent="0.2">
      <c r="A631" s="76"/>
      <c r="B631" s="77"/>
      <c r="C631" s="77"/>
      <c r="D631" s="77"/>
      <c r="E631" s="77"/>
      <c r="F631" s="77"/>
      <c r="G631" s="77"/>
      <c r="H631" s="77"/>
      <c r="I631" s="77"/>
      <c r="J631" s="30"/>
      <c r="K631" s="30"/>
      <c r="L631" s="78"/>
      <c r="M631" s="77"/>
      <c r="N631" s="77"/>
    </row>
    <row r="632" spans="1:14" s="75" customFormat="1" x14ac:dyDescent="0.2">
      <c r="A632" s="76"/>
      <c r="B632" s="77"/>
      <c r="C632" s="77"/>
      <c r="D632" s="77"/>
      <c r="E632" s="77"/>
      <c r="F632" s="77"/>
      <c r="G632" s="77"/>
      <c r="H632" s="77"/>
      <c r="I632" s="77"/>
      <c r="J632" s="30"/>
      <c r="K632" s="30"/>
      <c r="L632" s="78"/>
      <c r="M632" s="77"/>
      <c r="N632" s="77"/>
    </row>
    <row r="633" spans="1:14" s="75" customFormat="1" x14ac:dyDescent="0.2">
      <c r="A633" s="76"/>
      <c r="B633" s="77"/>
      <c r="C633" s="77"/>
      <c r="D633" s="77"/>
      <c r="E633" s="77"/>
      <c r="F633" s="77"/>
      <c r="G633" s="77"/>
      <c r="H633" s="77"/>
      <c r="I633" s="77"/>
      <c r="J633" s="30"/>
      <c r="K633" s="30"/>
      <c r="L633" s="78"/>
      <c r="M633" s="77"/>
      <c r="N633" s="77"/>
    </row>
    <row r="634" spans="1:14" s="75" customFormat="1" x14ac:dyDescent="0.2">
      <c r="A634" s="76"/>
      <c r="B634" s="77"/>
      <c r="C634" s="77"/>
      <c r="D634" s="77"/>
      <c r="E634" s="77"/>
      <c r="F634" s="77"/>
      <c r="G634" s="77"/>
      <c r="H634" s="77"/>
      <c r="I634" s="77"/>
      <c r="J634" s="30"/>
      <c r="K634" s="30"/>
      <c r="L634" s="78"/>
      <c r="M634" s="77"/>
      <c r="N634" s="77"/>
    </row>
    <row r="635" spans="1:14" s="75" customFormat="1" x14ac:dyDescent="0.2">
      <c r="A635" s="76"/>
      <c r="B635" s="77"/>
      <c r="C635" s="77"/>
      <c r="D635" s="77"/>
      <c r="E635" s="77"/>
      <c r="F635" s="77"/>
      <c r="G635" s="77"/>
      <c r="H635" s="77"/>
      <c r="I635" s="77"/>
      <c r="J635" s="30"/>
      <c r="K635" s="30"/>
      <c r="L635" s="78"/>
      <c r="M635" s="77"/>
      <c r="N635" s="77"/>
    </row>
    <row r="636" spans="1:14" s="75" customFormat="1" x14ac:dyDescent="0.2">
      <c r="A636" s="76"/>
      <c r="B636" s="77"/>
      <c r="C636" s="77"/>
      <c r="D636" s="77"/>
      <c r="E636" s="77"/>
      <c r="F636" s="77"/>
      <c r="G636" s="77"/>
      <c r="H636" s="77"/>
      <c r="I636" s="77"/>
      <c r="J636" s="30"/>
      <c r="K636" s="30"/>
      <c r="L636" s="78"/>
      <c r="M636" s="77"/>
      <c r="N636" s="77"/>
    </row>
    <row r="637" spans="1:14" s="75" customFormat="1" x14ac:dyDescent="0.2">
      <c r="A637" s="76"/>
      <c r="B637" s="77"/>
      <c r="C637" s="77"/>
      <c r="D637" s="77"/>
      <c r="E637" s="77"/>
      <c r="F637" s="77"/>
      <c r="G637" s="77"/>
      <c r="H637" s="77"/>
      <c r="I637" s="77"/>
      <c r="J637" s="30"/>
      <c r="K637" s="30"/>
      <c r="L637" s="78"/>
      <c r="M637" s="77"/>
      <c r="N637" s="77"/>
    </row>
    <row r="638" spans="1:14" s="75" customFormat="1" x14ac:dyDescent="0.2">
      <c r="A638" s="76"/>
      <c r="B638" s="77"/>
      <c r="C638" s="77"/>
      <c r="D638" s="77"/>
      <c r="E638" s="77"/>
      <c r="F638" s="77"/>
      <c r="G638" s="77"/>
      <c r="H638" s="77"/>
      <c r="I638" s="77"/>
      <c r="J638" s="30"/>
      <c r="K638" s="30"/>
      <c r="L638" s="78"/>
      <c r="M638" s="77"/>
      <c r="N638" s="77"/>
    </row>
    <row r="639" spans="1:14" s="75" customFormat="1" x14ac:dyDescent="0.2">
      <c r="A639" s="76"/>
      <c r="B639" s="77"/>
      <c r="C639" s="77"/>
      <c r="D639" s="77"/>
      <c r="E639" s="77"/>
      <c r="F639" s="77"/>
      <c r="G639" s="77"/>
      <c r="H639" s="77"/>
      <c r="I639" s="77"/>
      <c r="J639" s="30"/>
      <c r="K639" s="30"/>
      <c r="L639" s="78"/>
      <c r="M639" s="77"/>
      <c r="N639" s="77"/>
    </row>
    <row r="640" spans="1:14" s="75" customFormat="1" x14ac:dyDescent="0.2">
      <c r="A640" s="76"/>
      <c r="B640" s="77"/>
      <c r="C640" s="77"/>
      <c r="D640" s="77"/>
      <c r="E640" s="77"/>
      <c r="F640" s="77"/>
      <c r="G640" s="77"/>
      <c r="H640" s="77"/>
      <c r="I640" s="77"/>
      <c r="J640" s="30"/>
      <c r="K640" s="30"/>
      <c r="L640" s="78"/>
      <c r="M640" s="77"/>
      <c r="N640" s="77"/>
    </row>
    <row r="641" spans="1:14" s="75" customFormat="1" x14ac:dyDescent="0.2">
      <c r="A641" s="76"/>
      <c r="B641" s="77"/>
      <c r="C641" s="77"/>
      <c r="D641" s="77"/>
      <c r="E641" s="77"/>
      <c r="F641" s="77"/>
      <c r="G641" s="77"/>
      <c r="H641" s="77"/>
      <c r="I641" s="77"/>
      <c r="J641" s="30"/>
      <c r="K641" s="30"/>
      <c r="L641" s="78"/>
      <c r="M641" s="77"/>
      <c r="N641" s="77"/>
    </row>
    <row r="642" spans="1:14" s="75" customFormat="1" x14ac:dyDescent="0.2">
      <c r="A642" s="76"/>
      <c r="B642" s="77"/>
      <c r="C642" s="77"/>
      <c r="D642" s="77"/>
      <c r="E642" s="77"/>
      <c r="F642" s="77"/>
      <c r="G642" s="77"/>
      <c r="H642" s="77"/>
      <c r="I642" s="77"/>
      <c r="J642" s="30"/>
      <c r="K642" s="30"/>
      <c r="L642" s="78"/>
      <c r="M642" s="77"/>
      <c r="N642" s="77"/>
    </row>
    <row r="643" spans="1:14" s="75" customFormat="1" x14ac:dyDescent="0.2">
      <c r="A643" s="76"/>
      <c r="B643" s="77"/>
      <c r="C643" s="77"/>
      <c r="D643" s="77"/>
      <c r="E643" s="77"/>
      <c r="F643" s="77"/>
      <c r="G643" s="77"/>
      <c r="H643" s="77"/>
      <c r="I643" s="77"/>
      <c r="J643" s="30"/>
      <c r="K643" s="30"/>
      <c r="L643" s="78"/>
      <c r="M643" s="77"/>
      <c r="N643" s="77"/>
    </row>
    <row r="644" spans="1:14" s="75" customFormat="1" x14ac:dyDescent="0.2">
      <c r="A644" s="76"/>
      <c r="B644" s="77"/>
      <c r="C644" s="77"/>
      <c r="D644" s="77"/>
      <c r="E644" s="77"/>
      <c r="F644" s="77"/>
      <c r="G644" s="77"/>
      <c r="H644" s="77"/>
      <c r="I644" s="77"/>
      <c r="J644" s="30"/>
      <c r="K644" s="30"/>
      <c r="L644" s="78"/>
      <c r="M644" s="77"/>
      <c r="N644" s="77"/>
    </row>
    <row r="645" spans="1:14" s="75" customFormat="1" x14ac:dyDescent="0.2">
      <c r="A645" s="76"/>
      <c r="B645" s="77"/>
      <c r="C645" s="77"/>
      <c r="D645" s="77"/>
      <c r="E645" s="77"/>
      <c r="F645" s="77"/>
      <c r="G645" s="77"/>
      <c r="H645" s="77"/>
      <c r="I645" s="77"/>
      <c r="J645" s="30"/>
      <c r="K645" s="30"/>
      <c r="L645" s="78"/>
      <c r="M645" s="77"/>
      <c r="N645" s="77"/>
    </row>
    <row r="646" spans="1:14" s="75" customFormat="1" x14ac:dyDescent="0.2">
      <c r="A646" s="76"/>
      <c r="B646" s="77"/>
      <c r="C646" s="77"/>
      <c r="D646" s="77"/>
      <c r="E646" s="77"/>
      <c r="F646" s="77"/>
      <c r="G646" s="77"/>
      <c r="H646" s="77"/>
      <c r="I646" s="77"/>
      <c r="J646" s="30"/>
      <c r="K646" s="30"/>
      <c r="L646" s="78"/>
      <c r="M646" s="77"/>
      <c r="N646" s="77"/>
    </row>
    <row r="647" spans="1:14" s="75" customFormat="1" x14ac:dyDescent="0.2">
      <c r="A647" s="76"/>
      <c r="B647" s="77"/>
      <c r="C647" s="77"/>
      <c r="D647" s="77"/>
      <c r="E647" s="77"/>
      <c r="F647" s="77"/>
      <c r="G647" s="77"/>
      <c r="H647" s="77"/>
      <c r="I647" s="77"/>
      <c r="J647" s="30"/>
      <c r="K647" s="30"/>
      <c r="L647" s="78"/>
      <c r="M647" s="77"/>
      <c r="N647" s="77"/>
    </row>
    <row r="648" spans="1:14" s="75" customFormat="1" x14ac:dyDescent="0.2">
      <c r="A648" s="76"/>
      <c r="B648" s="77"/>
      <c r="C648" s="77"/>
      <c r="D648" s="77"/>
      <c r="E648" s="77"/>
      <c r="F648" s="77"/>
      <c r="G648" s="77"/>
      <c r="H648" s="77"/>
      <c r="I648" s="77"/>
      <c r="J648" s="30"/>
      <c r="K648" s="30"/>
      <c r="L648" s="78"/>
      <c r="M648" s="77"/>
      <c r="N648" s="77"/>
    </row>
    <row r="649" spans="1:14" s="75" customFormat="1" x14ac:dyDescent="0.2">
      <c r="A649" s="76"/>
      <c r="B649" s="77"/>
      <c r="C649" s="77"/>
      <c r="D649" s="77"/>
      <c r="E649" s="77"/>
      <c r="F649" s="77"/>
      <c r="G649" s="77"/>
      <c r="H649" s="77"/>
      <c r="I649" s="77"/>
      <c r="J649" s="30"/>
      <c r="K649" s="30"/>
      <c r="L649" s="78"/>
      <c r="M649" s="77"/>
      <c r="N649" s="77"/>
    </row>
    <row r="650" spans="1:14" s="75" customFormat="1" x14ac:dyDescent="0.2">
      <c r="A650" s="76"/>
      <c r="B650" s="77"/>
      <c r="C650" s="77"/>
      <c r="D650" s="77"/>
      <c r="E650" s="77"/>
      <c r="F650" s="77"/>
      <c r="G650" s="77"/>
      <c r="H650" s="77"/>
      <c r="I650" s="77"/>
      <c r="J650" s="30"/>
      <c r="K650" s="30"/>
      <c r="L650" s="78"/>
      <c r="M650" s="77"/>
      <c r="N650" s="77"/>
    </row>
    <row r="651" spans="1:14" s="75" customFormat="1" x14ac:dyDescent="0.2">
      <c r="A651" s="76"/>
      <c r="B651" s="77"/>
      <c r="C651" s="77"/>
      <c r="D651" s="77"/>
      <c r="E651" s="77"/>
      <c r="F651" s="77"/>
      <c r="G651" s="77"/>
      <c r="H651" s="77"/>
      <c r="I651" s="77"/>
      <c r="J651" s="30"/>
      <c r="K651" s="30"/>
      <c r="L651" s="78"/>
      <c r="M651" s="77"/>
      <c r="N651" s="77"/>
    </row>
    <row r="652" spans="1:14" s="75" customFormat="1" x14ac:dyDescent="0.2">
      <c r="A652" s="76"/>
      <c r="B652" s="77"/>
      <c r="C652" s="77"/>
      <c r="D652" s="77"/>
      <c r="E652" s="77"/>
      <c r="F652" s="77"/>
      <c r="G652" s="77"/>
      <c r="H652" s="77"/>
      <c r="I652" s="77"/>
      <c r="J652" s="30"/>
      <c r="K652" s="30"/>
      <c r="L652" s="78"/>
      <c r="M652" s="77"/>
      <c r="N652" s="77"/>
    </row>
    <row r="653" spans="1:14" s="75" customFormat="1" x14ac:dyDescent="0.2">
      <c r="A653" s="76"/>
      <c r="B653" s="77"/>
      <c r="C653" s="77"/>
      <c r="D653" s="77"/>
      <c r="E653" s="77"/>
      <c r="F653" s="77"/>
      <c r="G653" s="77"/>
      <c r="H653" s="77"/>
      <c r="I653" s="77"/>
      <c r="J653" s="30"/>
      <c r="K653" s="30"/>
      <c r="L653" s="78"/>
      <c r="M653" s="77"/>
      <c r="N653" s="77"/>
    </row>
    <row r="654" spans="1:14" s="75" customFormat="1" x14ac:dyDescent="0.2">
      <c r="A654" s="76"/>
      <c r="B654" s="77"/>
      <c r="C654" s="77"/>
      <c r="D654" s="77"/>
      <c r="E654" s="77"/>
      <c r="F654" s="77"/>
      <c r="G654" s="77"/>
      <c r="H654" s="77"/>
      <c r="I654" s="77"/>
      <c r="J654" s="30"/>
      <c r="K654" s="30"/>
      <c r="L654" s="78"/>
      <c r="M654" s="77"/>
      <c r="N654" s="77"/>
    </row>
    <row r="655" spans="1:14" s="75" customFormat="1" x14ac:dyDescent="0.2">
      <c r="A655" s="76"/>
      <c r="B655" s="77"/>
      <c r="C655" s="77"/>
      <c r="D655" s="77"/>
      <c r="E655" s="77"/>
      <c r="F655" s="77"/>
      <c r="G655" s="77"/>
      <c r="H655" s="77"/>
      <c r="I655" s="77"/>
      <c r="J655" s="30"/>
      <c r="K655" s="30"/>
      <c r="L655" s="78"/>
      <c r="M655" s="77"/>
      <c r="N655" s="77"/>
    </row>
    <row r="656" spans="1:14" s="75" customFormat="1" x14ac:dyDescent="0.2">
      <c r="A656" s="76"/>
      <c r="B656" s="77"/>
      <c r="C656" s="77"/>
      <c r="D656" s="77"/>
      <c r="E656" s="77"/>
      <c r="F656" s="77"/>
      <c r="G656" s="77"/>
      <c r="H656" s="77"/>
      <c r="I656" s="77"/>
      <c r="J656" s="30"/>
      <c r="K656" s="30"/>
      <c r="L656" s="78"/>
      <c r="M656" s="77"/>
      <c r="N656" s="77"/>
    </row>
    <row r="657" spans="1:14" s="75" customFormat="1" x14ac:dyDescent="0.2">
      <c r="A657" s="76"/>
      <c r="B657" s="77"/>
      <c r="C657" s="77"/>
      <c r="D657" s="77"/>
      <c r="E657" s="77"/>
      <c r="F657" s="77"/>
      <c r="G657" s="77"/>
      <c r="H657" s="77"/>
      <c r="I657" s="77"/>
      <c r="J657" s="30"/>
      <c r="K657" s="30"/>
      <c r="L657" s="78"/>
      <c r="M657" s="77"/>
      <c r="N657" s="77"/>
    </row>
    <row r="658" spans="1:14" s="75" customFormat="1" x14ac:dyDescent="0.2">
      <c r="A658" s="76"/>
      <c r="B658" s="77"/>
      <c r="C658" s="77"/>
      <c r="D658" s="77"/>
      <c r="E658" s="77"/>
      <c r="F658" s="77"/>
      <c r="G658" s="77"/>
      <c r="H658" s="77"/>
      <c r="I658" s="77"/>
      <c r="J658" s="30"/>
      <c r="K658" s="30"/>
      <c r="L658" s="78"/>
      <c r="M658" s="77"/>
      <c r="N658" s="77"/>
    </row>
    <row r="659" spans="1:14" s="75" customFormat="1" x14ac:dyDescent="0.2">
      <c r="A659" s="76"/>
      <c r="B659" s="77"/>
      <c r="C659" s="77"/>
      <c r="D659" s="77"/>
      <c r="E659" s="77"/>
      <c r="F659" s="77"/>
      <c r="G659" s="77"/>
      <c r="H659" s="77"/>
      <c r="I659" s="77"/>
      <c r="J659" s="30"/>
      <c r="K659" s="30"/>
      <c r="L659" s="78"/>
      <c r="M659" s="77"/>
      <c r="N659" s="77"/>
    </row>
    <row r="660" spans="1:14" s="75" customFormat="1" x14ac:dyDescent="0.2">
      <c r="A660" s="76"/>
      <c r="B660" s="77"/>
      <c r="C660" s="77"/>
      <c r="D660" s="77"/>
      <c r="E660" s="77"/>
      <c r="F660" s="77"/>
      <c r="G660" s="77"/>
      <c r="H660" s="77"/>
      <c r="I660" s="77"/>
      <c r="J660" s="30"/>
      <c r="K660" s="30"/>
      <c r="L660" s="78"/>
      <c r="M660" s="77"/>
      <c r="N660" s="77"/>
    </row>
    <row r="661" spans="1:14" s="75" customFormat="1" x14ac:dyDescent="0.2">
      <c r="A661" s="76"/>
      <c r="B661" s="77"/>
      <c r="C661" s="77"/>
      <c r="D661" s="77"/>
      <c r="E661" s="77"/>
      <c r="F661" s="77"/>
      <c r="G661" s="77"/>
      <c r="H661" s="77"/>
      <c r="I661" s="77"/>
      <c r="J661" s="30"/>
      <c r="K661" s="30"/>
      <c r="L661" s="78"/>
      <c r="M661" s="77"/>
      <c r="N661" s="77"/>
    </row>
    <row r="662" spans="1:14" s="75" customFormat="1" x14ac:dyDescent="0.2">
      <c r="A662" s="76"/>
      <c r="B662" s="77"/>
      <c r="C662" s="77"/>
      <c r="D662" s="77"/>
      <c r="E662" s="77"/>
      <c r="F662" s="77"/>
      <c r="G662" s="77"/>
      <c r="H662" s="77"/>
      <c r="I662" s="77"/>
      <c r="J662" s="30"/>
      <c r="K662" s="30"/>
      <c r="L662" s="78"/>
      <c r="M662" s="77"/>
      <c r="N662" s="77"/>
    </row>
    <row r="663" spans="1:14" s="75" customFormat="1" x14ac:dyDescent="0.2">
      <c r="A663" s="76"/>
      <c r="B663" s="77"/>
      <c r="C663" s="77"/>
      <c r="D663" s="77"/>
      <c r="E663" s="77"/>
      <c r="F663" s="77"/>
      <c r="G663" s="77"/>
      <c r="H663" s="77"/>
      <c r="I663" s="77"/>
      <c r="J663" s="30"/>
      <c r="K663" s="30"/>
      <c r="L663" s="78"/>
      <c r="M663" s="77"/>
      <c r="N663" s="77"/>
    </row>
    <row r="664" spans="1:14" s="75" customFormat="1" x14ac:dyDescent="0.2">
      <c r="A664" s="76"/>
      <c r="B664" s="77"/>
      <c r="C664" s="77"/>
      <c r="D664" s="77"/>
      <c r="E664" s="77"/>
      <c r="F664" s="77"/>
      <c r="G664" s="77"/>
      <c r="H664" s="77"/>
      <c r="I664" s="77"/>
      <c r="J664" s="30"/>
      <c r="K664" s="30"/>
      <c r="L664" s="78"/>
      <c r="M664" s="77"/>
      <c r="N664" s="77"/>
    </row>
    <row r="665" spans="1:14" s="75" customFormat="1" x14ac:dyDescent="0.2">
      <c r="A665" s="76"/>
      <c r="B665" s="77"/>
      <c r="C665" s="77"/>
      <c r="D665" s="77"/>
      <c r="E665" s="77"/>
      <c r="F665" s="77"/>
      <c r="G665" s="77"/>
      <c r="H665" s="77"/>
      <c r="I665" s="77"/>
      <c r="J665" s="30"/>
      <c r="K665" s="30"/>
      <c r="L665" s="78"/>
      <c r="M665" s="77"/>
      <c r="N665" s="77"/>
    </row>
    <row r="666" spans="1:14" s="75" customFormat="1" x14ac:dyDescent="0.2">
      <c r="A666" s="76"/>
      <c r="B666" s="77"/>
      <c r="C666" s="77"/>
      <c r="D666" s="77"/>
      <c r="E666" s="77"/>
      <c r="F666" s="77"/>
      <c r="G666" s="77"/>
      <c r="H666" s="77"/>
      <c r="I666" s="77"/>
      <c r="J666" s="30"/>
      <c r="K666" s="30"/>
      <c r="L666" s="78"/>
      <c r="M666" s="77"/>
      <c r="N666" s="77"/>
    </row>
    <row r="667" spans="1:14" s="75" customFormat="1" x14ac:dyDescent="0.2">
      <c r="A667" s="76"/>
      <c r="B667" s="77"/>
      <c r="C667" s="77"/>
      <c r="D667" s="77"/>
      <c r="E667" s="77"/>
      <c r="F667" s="77"/>
      <c r="G667" s="77"/>
      <c r="H667" s="77"/>
      <c r="I667" s="77"/>
      <c r="J667" s="30"/>
      <c r="K667" s="30"/>
      <c r="L667" s="78"/>
      <c r="M667" s="77"/>
      <c r="N667" s="77"/>
    </row>
    <row r="668" spans="1:14" s="75" customFormat="1" x14ac:dyDescent="0.2">
      <c r="A668" s="76"/>
      <c r="B668" s="77"/>
      <c r="C668" s="77"/>
      <c r="D668" s="77"/>
      <c r="E668" s="77"/>
      <c r="F668" s="77"/>
      <c r="G668" s="77"/>
      <c r="H668" s="77"/>
      <c r="I668" s="77"/>
      <c r="J668" s="30"/>
      <c r="K668" s="30"/>
      <c r="L668" s="78"/>
      <c r="M668" s="77"/>
      <c r="N668" s="77"/>
    </row>
    <row r="669" spans="1:14" s="75" customFormat="1" x14ac:dyDescent="0.2">
      <c r="A669" s="76"/>
      <c r="B669" s="77"/>
      <c r="C669" s="77"/>
      <c r="D669" s="77"/>
      <c r="E669" s="77"/>
      <c r="F669" s="77"/>
      <c r="G669" s="77"/>
      <c r="H669" s="77"/>
      <c r="I669" s="77"/>
      <c r="J669" s="30"/>
      <c r="K669" s="30"/>
      <c r="L669" s="78"/>
      <c r="M669" s="77"/>
      <c r="N669" s="77"/>
    </row>
    <row r="670" spans="1:14" s="75" customFormat="1" x14ac:dyDescent="0.2">
      <c r="A670" s="76"/>
      <c r="B670" s="77"/>
      <c r="C670" s="77"/>
      <c r="D670" s="77"/>
      <c r="E670" s="77"/>
      <c r="F670" s="77"/>
      <c r="G670" s="77"/>
      <c r="H670" s="77"/>
      <c r="I670" s="77"/>
      <c r="J670" s="30"/>
      <c r="K670" s="30"/>
      <c r="L670" s="78"/>
      <c r="M670" s="77"/>
      <c r="N670" s="77"/>
    </row>
    <row r="671" spans="1:14" s="75" customFormat="1" x14ac:dyDescent="0.2">
      <c r="A671" s="76"/>
      <c r="B671" s="77"/>
      <c r="C671" s="77"/>
      <c r="D671" s="77"/>
      <c r="E671" s="77"/>
      <c r="F671" s="77"/>
      <c r="G671" s="77"/>
      <c r="H671" s="77"/>
      <c r="I671" s="77"/>
      <c r="J671" s="30"/>
      <c r="K671" s="30"/>
      <c r="L671" s="78"/>
      <c r="M671" s="77"/>
      <c r="N671" s="77"/>
    </row>
    <row r="672" spans="1:14" s="75" customFormat="1" x14ac:dyDescent="0.2">
      <c r="A672" s="76"/>
      <c r="B672" s="77"/>
      <c r="C672" s="77"/>
      <c r="D672" s="77"/>
      <c r="E672" s="77"/>
      <c r="F672" s="77"/>
      <c r="G672" s="77"/>
      <c r="H672" s="77"/>
      <c r="I672" s="77"/>
      <c r="J672" s="30"/>
      <c r="K672" s="30"/>
      <c r="L672" s="78"/>
      <c r="M672" s="77"/>
      <c r="N672" s="77"/>
    </row>
    <row r="673" spans="1:14" s="75" customFormat="1" x14ac:dyDescent="0.2">
      <c r="A673" s="76"/>
      <c r="B673" s="77"/>
      <c r="C673" s="77"/>
      <c r="D673" s="77"/>
      <c r="E673" s="77"/>
      <c r="F673" s="77"/>
      <c r="G673" s="77"/>
      <c r="H673" s="77"/>
      <c r="I673" s="77"/>
      <c r="J673" s="30"/>
      <c r="K673" s="30"/>
      <c r="L673" s="78"/>
      <c r="M673" s="77"/>
      <c r="N673" s="77"/>
    </row>
    <row r="674" spans="1:14" s="75" customFormat="1" x14ac:dyDescent="0.2">
      <c r="A674" s="76"/>
      <c r="B674" s="77"/>
      <c r="C674" s="77"/>
      <c r="D674" s="77"/>
      <c r="E674" s="77"/>
      <c r="F674" s="77"/>
      <c r="G674" s="77"/>
      <c r="H674" s="77"/>
      <c r="I674" s="77"/>
      <c r="J674" s="30"/>
      <c r="K674" s="30"/>
      <c r="L674" s="78"/>
      <c r="M674" s="77"/>
      <c r="N674" s="77"/>
    </row>
    <row r="675" spans="1:14" s="75" customFormat="1" x14ac:dyDescent="0.2">
      <c r="A675" s="76"/>
      <c r="B675" s="77"/>
      <c r="C675" s="77"/>
      <c r="D675" s="77"/>
      <c r="E675" s="77"/>
      <c r="F675" s="77"/>
      <c r="G675" s="77"/>
      <c r="H675" s="77"/>
      <c r="I675" s="77"/>
      <c r="J675" s="30"/>
      <c r="K675" s="30"/>
      <c r="L675" s="78"/>
      <c r="M675" s="77"/>
      <c r="N675" s="77"/>
    </row>
    <row r="676" spans="1:14" s="75" customFormat="1" x14ac:dyDescent="0.2">
      <c r="A676" s="76"/>
      <c r="B676" s="77"/>
      <c r="C676" s="77"/>
      <c r="D676" s="77"/>
      <c r="E676" s="77"/>
      <c r="F676" s="77"/>
      <c r="G676" s="77"/>
      <c r="H676" s="77"/>
      <c r="I676" s="77"/>
      <c r="J676" s="30"/>
      <c r="K676" s="30"/>
      <c r="L676" s="78"/>
      <c r="M676" s="77"/>
      <c r="N676" s="77"/>
    </row>
    <row r="677" spans="1:14" s="75" customFormat="1" x14ac:dyDescent="0.2">
      <c r="A677" s="76"/>
      <c r="B677" s="77"/>
      <c r="C677" s="77"/>
      <c r="D677" s="77"/>
      <c r="E677" s="77"/>
      <c r="F677" s="77"/>
      <c r="G677" s="77"/>
      <c r="H677" s="77"/>
      <c r="I677" s="77"/>
      <c r="J677" s="30"/>
      <c r="K677" s="30"/>
      <c r="L677" s="78"/>
      <c r="M677" s="77"/>
      <c r="N677" s="77"/>
    </row>
    <row r="678" spans="1:14" s="75" customFormat="1" x14ac:dyDescent="0.2">
      <c r="A678" s="76"/>
      <c r="B678" s="77"/>
      <c r="C678" s="77"/>
      <c r="D678" s="77"/>
      <c r="E678" s="77"/>
      <c r="F678" s="77"/>
      <c r="G678" s="77"/>
      <c r="H678" s="77"/>
      <c r="I678" s="77"/>
      <c r="J678" s="30"/>
      <c r="K678" s="30"/>
      <c r="L678" s="78"/>
      <c r="M678" s="77"/>
      <c r="N678" s="77"/>
    </row>
    <row r="679" spans="1:14" s="75" customFormat="1" x14ac:dyDescent="0.2">
      <c r="A679" s="76"/>
      <c r="B679" s="77"/>
      <c r="C679" s="77"/>
      <c r="D679" s="77"/>
      <c r="E679" s="77"/>
      <c r="F679" s="77"/>
      <c r="G679" s="77"/>
      <c r="H679" s="77"/>
      <c r="I679" s="77"/>
      <c r="J679" s="30"/>
      <c r="K679" s="30"/>
      <c r="L679" s="78"/>
      <c r="M679" s="77"/>
      <c r="N679" s="77"/>
    </row>
    <row r="680" spans="1:14" s="75" customFormat="1" x14ac:dyDescent="0.2">
      <c r="A680" s="76"/>
      <c r="B680" s="77"/>
      <c r="C680" s="77"/>
      <c r="D680" s="77"/>
      <c r="E680" s="77"/>
      <c r="F680" s="77"/>
      <c r="G680" s="77"/>
      <c r="H680" s="77"/>
      <c r="I680" s="77"/>
      <c r="J680" s="30"/>
      <c r="K680" s="30"/>
      <c r="L680" s="78"/>
      <c r="M680" s="77"/>
      <c r="N680" s="77"/>
    </row>
    <row r="681" spans="1:14" s="75" customFormat="1" x14ac:dyDescent="0.2">
      <c r="A681" s="76"/>
      <c r="B681" s="77"/>
      <c r="C681" s="77"/>
      <c r="D681" s="77"/>
      <c r="E681" s="77"/>
      <c r="F681" s="77"/>
      <c r="G681" s="77"/>
      <c r="H681" s="77"/>
      <c r="I681" s="77"/>
      <c r="J681" s="30"/>
      <c r="K681" s="30"/>
      <c r="L681" s="78"/>
      <c r="M681" s="77"/>
      <c r="N681" s="77"/>
    </row>
    <row r="682" spans="1:14" s="75" customFormat="1" x14ac:dyDescent="0.2">
      <c r="A682" s="76"/>
      <c r="B682" s="77"/>
      <c r="C682" s="77"/>
      <c r="D682" s="77"/>
      <c r="E682" s="77"/>
      <c r="F682" s="77"/>
      <c r="G682" s="77"/>
      <c r="H682" s="77"/>
      <c r="I682" s="77"/>
      <c r="J682" s="30"/>
      <c r="K682" s="30"/>
      <c r="L682" s="78"/>
      <c r="M682" s="77"/>
      <c r="N682" s="77"/>
    </row>
    <row r="683" spans="1:14" s="75" customFormat="1" x14ac:dyDescent="0.2">
      <c r="A683" s="76"/>
      <c r="B683" s="77"/>
      <c r="C683" s="77"/>
      <c r="D683" s="77"/>
      <c r="E683" s="77"/>
      <c r="F683" s="77"/>
      <c r="G683" s="77"/>
      <c r="H683" s="77"/>
      <c r="I683" s="77"/>
      <c r="J683" s="30"/>
      <c r="K683" s="30"/>
      <c r="L683" s="78"/>
      <c r="M683" s="77"/>
      <c r="N683" s="77"/>
    </row>
    <row r="684" spans="1:14" s="75" customFormat="1" x14ac:dyDescent="0.2">
      <c r="A684" s="76"/>
      <c r="B684" s="77"/>
      <c r="C684" s="77"/>
      <c r="D684" s="77"/>
      <c r="E684" s="77"/>
      <c r="F684" s="77"/>
      <c r="G684" s="77"/>
      <c r="H684" s="77"/>
      <c r="I684" s="77"/>
      <c r="J684" s="30"/>
      <c r="K684" s="30"/>
      <c r="L684" s="78"/>
      <c r="M684" s="77"/>
      <c r="N684" s="77"/>
    </row>
    <row r="685" spans="1:14" s="75" customFormat="1" x14ac:dyDescent="0.2">
      <c r="A685" s="76"/>
      <c r="B685" s="77"/>
      <c r="C685" s="77"/>
      <c r="D685" s="77"/>
      <c r="E685" s="77"/>
      <c r="F685" s="77"/>
      <c r="G685" s="77"/>
      <c r="H685" s="77"/>
      <c r="I685" s="77"/>
      <c r="J685" s="30"/>
      <c r="K685" s="30"/>
      <c r="L685" s="78"/>
      <c r="M685" s="77"/>
      <c r="N685" s="77"/>
    </row>
    <row r="686" spans="1:14" s="75" customFormat="1" x14ac:dyDescent="0.2">
      <c r="A686" s="76"/>
      <c r="B686" s="77"/>
      <c r="C686" s="77"/>
      <c r="D686" s="77"/>
      <c r="E686" s="77"/>
      <c r="F686" s="77"/>
      <c r="G686" s="77"/>
      <c r="H686" s="77"/>
      <c r="I686" s="77"/>
      <c r="J686" s="30"/>
      <c r="K686" s="30"/>
      <c r="L686" s="78"/>
      <c r="M686" s="77"/>
      <c r="N686" s="77"/>
    </row>
    <row r="687" spans="1:14" s="75" customFormat="1" x14ac:dyDescent="0.2">
      <c r="A687" s="76"/>
      <c r="B687" s="77"/>
      <c r="C687" s="77"/>
      <c r="D687" s="77"/>
      <c r="E687" s="77"/>
      <c r="F687" s="77"/>
      <c r="G687" s="77"/>
      <c r="H687" s="77"/>
      <c r="I687" s="77"/>
      <c r="J687" s="30"/>
      <c r="K687" s="30"/>
      <c r="L687" s="78"/>
      <c r="M687" s="77"/>
      <c r="N687" s="77"/>
    </row>
    <row r="688" spans="1:14" s="75" customFormat="1" x14ac:dyDescent="0.2">
      <c r="A688" s="76"/>
      <c r="B688" s="77"/>
      <c r="C688" s="77"/>
      <c r="D688" s="77"/>
      <c r="E688" s="77"/>
      <c r="F688" s="77"/>
      <c r="G688" s="77"/>
      <c r="H688" s="77"/>
      <c r="I688" s="77"/>
      <c r="J688" s="30"/>
      <c r="K688" s="30"/>
      <c r="L688" s="78"/>
      <c r="M688" s="77"/>
      <c r="N688" s="77"/>
    </row>
    <row r="689" spans="1:14" s="75" customFormat="1" x14ac:dyDescent="0.2">
      <c r="A689" s="76"/>
      <c r="B689" s="77"/>
      <c r="C689" s="77"/>
      <c r="D689" s="77"/>
      <c r="E689" s="77"/>
      <c r="F689" s="77"/>
      <c r="G689" s="77"/>
      <c r="H689" s="77"/>
      <c r="I689" s="77"/>
      <c r="J689" s="30"/>
      <c r="K689" s="30"/>
      <c r="L689" s="78"/>
      <c r="M689" s="77"/>
      <c r="N689" s="77"/>
    </row>
    <row r="690" spans="1:14" s="75" customFormat="1" x14ac:dyDescent="0.2">
      <c r="A690" s="76"/>
      <c r="B690" s="77"/>
      <c r="C690" s="77"/>
      <c r="D690" s="77"/>
      <c r="E690" s="77"/>
      <c r="F690" s="77"/>
      <c r="G690" s="77"/>
      <c r="H690" s="77"/>
      <c r="I690" s="77"/>
      <c r="J690" s="30"/>
      <c r="K690" s="30"/>
      <c r="L690" s="78"/>
      <c r="M690" s="77"/>
      <c r="N690" s="77"/>
    </row>
    <row r="691" spans="1:14" s="75" customFormat="1" x14ac:dyDescent="0.2">
      <c r="A691" s="76"/>
      <c r="B691" s="77"/>
      <c r="C691" s="77"/>
      <c r="D691" s="77"/>
      <c r="E691" s="77"/>
      <c r="F691" s="77"/>
      <c r="G691" s="77"/>
      <c r="H691" s="77"/>
      <c r="I691" s="77"/>
      <c r="J691" s="30"/>
      <c r="K691" s="30"/>
      <c r="L691" s="78"/>
      <c r="M691" s="77"/>
      <c r="N691" s="77"/>
    </row>
    <row r="692" spans="1:14" s="75" customFormat="1" x14ac:dyDescent="0.2">
      <c r="A692" s="76"/>
      <c r="B692" s="77"/>
      <c r="C692" s="77"/>
      <c r="D692" s="77"/>
      <c r="E692" s="77"/>
      <c r="F692" s="77"/>
      <c r="G692" s="77"/>
      <c r="H692" s="77"/>
      <c r="I692" s="77"/>
      <c r="J692" s="30"/>
      <c r="K692" s="30"/>
      <c r="L692" s="78"/>
      <c r="M692" s="77"/>
      <c r="N692" s="77"/>
    </row>
    <row r="693" spans="1:14" s="75" customFormat="1" x14ac:dyDescent="0.2">
      <c r="A693" s="76"/>
      <c r="B693" s="77"/>
      <c r="C693" s="77"/>
      <c r="D693" s="77"/>
      <c r="E693" s="77"/>
      <c r="F693" s="77"/>
      <c r="G693" s="77"/>
      <c r="H693" s="77"/>
      <c r="I693" s="77"/>
      <c r="J693" s="30"/>
      <c r="K693" s="30"/>
      <c r="L693" s="78"/>
      <c r="M693" s="77"/>
      <c r="N693" s="77"/>
    </row>
    <row r="694" spans="1:14" s="75" customFormat="1" x14ac:dyDescent="0.2">
      <c r="A694" s="76"/>
      <c r="B694" s="77"/>
      <c r="C694" s="77"/>
      <c r="D694" s="77"/>
      <c r="E694" s="77"/>
      <c r="F694" s="77"/>
      <c r="G694" s="77"/>
      <c r="H694" s="77"/>
      <c r="I694" s="77"/>
      <c r="J694" s="30"/>
      <c r="K694" s="30"/>
      <c r="L694" s="78"/>
      <c r="M694" s="77"/>
      <c r="N694" s="77"/>
    </row>
    <row r="695" spans="1:14" s="75" customFormat="1" x14ac:dyDescent="0.2">
      <c r="A695" s="76"/>
      <c r="B695" s="77"/>
      <c r="C695" s="77"/>
      <c r="D695" s="77"/>
      <c r="E695" s="77"/>
      <c r="F695" s="77"/>
      <c r="G695" s="77"/>
      <c r="H695" s="77"/>
      <c r="I695" s="77"/>
      <c r="J695" s="30"/>
      <c r="K695" s="30"/>
      <c r="L695" s="78"/>
      <c r="M695" s="77"/>
      <c r="N695" s="77"/>
    </row>
    <row r="696" spans="1:14" s="75" customFormat="1" x14ac:dyDescent="0.2">
      <c r="A696" s="76"/>
      <c r="B696" s="77"/>
      <c r="C696" s="77"/>
      <c r="D696" s="77"/>
      <c r="E696" s="77"/>
      <c r="F696" s="77"/>
      <c r="G696" s="77"/>
      <c r="H696" s="77"/>
      <c r="I696" s="77"/>
      <c r="J696" s="30"/>
      <c r="K696" s="30"/>
      <c r="L696" s="78"/>
      <c r="M696" s="77"/>
      <c r="N696" s="77"/>
    </row>
    <row r="697" spans="1:14" s="75" customFormat="1" x14ac:dyDescent="0.2">
      <c r="A697" s="76"/>
      <c r="B697" s="77"/>
      <c r="C697" s="77"/>
      <c r="D697" s="77"/>
      <c r="E697" s="77"/>
      <c r="F697" s="77"/>
      <c r="G697" s="77"/>
      <c r="H697" s="77"/>
      <c r="I697" s="77"/>
      <c r="J697" s="30"/>
      <c r="K697" s="30"/>
      <c r="L697" s="78"/>
      <c r="M697" s="77"/>
      <c r="N697" s="77"/>
    </row>
    <row r="698" spans="1:14" s="75" customFormat="1" x14ac:dyDescent="0.2">
      <c r="A698" s="76"/>
      <c r="B698" s="77"/>
      <c r="C698" s="77"/>
      <c r="D698" s="77"/>
      <c r="E698" s="77"/>
      <c r="F698" s="77"/>
      <c r="G698" s="77"/>
      <c r="H698" s="77"/>
      <c r="I698" s="77"/>
      <c r="J698" s="30"/>
      <c r="K698" s="30"/>
      <c r="L698" s="78"/>
      <c r="M698" s="77"/>
      <c r="N698" s="77"/>
    </row>
    <row r="699" spans="1:14" s="75" customFormat="1" x14ac:dyDescent="0.2">
      <c r="A699" s="76"/>
      <c r="B699" s="77"/>
      <c r="C699" s="77"/>
      <c r="D699" s="77"/>
      <c r="E699" s="77"/>
      <c r="F699" s="77"/>
      <c r="G699" s="77"/>
      <c r="H699" s="77"/>
      <c r="I699" s="77"/>
      <c r="J699" s="30"/>
      <c r="K699" s="30"/>
      <c r="L699" s="78"/>
      <c r="M699" s="77"/>
      <c r="N699" s="77"/>
    </row>
    <row r="700" spans="1:14" s="75" customFormat="1" x14ac:dyDescent="0.2">
      <c r="A700" s="76"/>
      <c r="B700" s="77"/>
      <c r="C700" s="77"/>
      <c r="D700" s="77"/>
      <c r="E700" s="77"/>
      <c r="F700" s="77"/>
      <c r="G700" s="77"/>
      <c r="H700" s="77"/>
      <c r="I700" s="77"/>
      <c r="J700" s="30"/>
      <c r="K700" s="30"/>
      <c r="L700" s="78"/>
      <c r="M700" s="77"/>
      <c r="N700" s="77"/>
    </row>
    <row r="701" spans="1:14" x14ac:dyDescent="0.2">
      <c r="J701" s="29"/>
      <c r="K701" s="29"/>
    </row>
    <row r="702" spans="1:14" x14ac:dyDescent="0.2">
      <c r="J702" s="29"/>
      <c r="K702" s="29"/>
    </row>
    <row r="703" spans="1:14" x14ac:dyDescent="0.2">
      <c r="J703" s="29"/>
      <c r="K703" s="29"/>
    </row>
    <row r="704" spans="1:14" x14ac:dyDescent="0.2">
      <c r="J704" s="29"/>
      <c r="K704" s="29"/>
    </row>
    <row r="705" spans="10:11" x14ac:dyDescent="0.2">
      <c r="J705" s="29"/>
      <c r="K705" s="29"/>
    </row>
    <row r="706" spans="10:11" x14ac:dyDescent="0.2">
      <c r="J706" s="29"/>
      <c r="K706" s="29"/>
    </row>
    <row r="707" spans="10:11" x14ac:dyDescent="0.2">
      <c r="J707" s="29"/>
      <c r="K707" s="29"/>
    </row>
    <row r="708" spans="10:11" x14ac:dyDescent="0.2">
      <c r="J708" s="29"/>
      <c r="K708" s="29"/>
    </row>
    <row r="709" spans="10:11" x14ac:dyDescent="0.2">
      <c r="J709" s="29"/>
      <c r="K709" s="29"/>
    </row>
    <row r="710" spans="10:11" x14ac:dyDescent="0.2">
      <c r="J710" s="29"/>
      <c r="K710" s="29"/>
    </row>
    <row r="711" spans="10:11" x14ac:dyDescent="0.2">
      <c r="J711" s="29"/>
      <c r="K711" s="29"/>
    </row>
    <row r="712" spans="10:11" x14ac:dyDescent="0.2">
      <c r="J712" s="29"/>
      <c r="K712" s="29"/>
    </row>
    <row r="713" spans="10:11" x14ac:dyDescent="0.2">
      <c r="J713" s="29"/>
      <c r="K713" s="29"/>
    </row>
    <row r="714" spans="10:11" x14ac:dyDescent="0.2">
      <c r="J714" s="29"/>
      <c r="K714" s="29"/>
    </row>
    <row r="715" spans="10:11" x14ac:dyDescent="0.2">
      <c r="J715" s="29"/>
      <c r="K715" s="29"/>
    </row>
    <row r="716" spans="10:11" x14ac:dyDescent="0.2">
      <c r="J716" s="29"/>
      <c r="K716" s="29"/>
    </row>
    <row r="717" spans="10:11" x14ac:dyDescent="0.2">
      <c r="J717" s="29"/>
      <c r="K717" s="29"/>
    </row>
    <row r="718" spans="10:11" x14ac:dyDescent="0.2">
      <c r="J718" s="29"/>
      <c r="K718" s="29"/>
    </row>
    <row r="719" spans="10:11" x14ac:dyDescent="0.2">
      <c r="J719" s="29"/>
      <c r="K719" s="29"/>
    </row>
    <row r="720" spans="10:11" x14ac:dyDescent="0.2">
      <c r="J720" s="29"/>
      <c r="K720" s="29"/>
    </row>
    <row r="721" spans="10:11" x14ac:dyDescent="0.2">
      <c r="J721" s="29"/>
      <c r="K721" s="29"/>
    </row>
    <row r="722" spans="10:11" x14ac:dyDescent="0.2">
      <c r="J722" s="29"/>
      <c r="K722" s="29"/>
    </row>
    <row r="723" spans="10:11" x14ac:dyDescent="0.2">
      <c r="J723" s="29"/>
      <c r="K723" s="29"/>
    </row>
    <row r="724" spans="10:11" x14ac:dyDescent="0.2">
      <c r="J724" s="29"/>
      <c r="K724" s="29"/>
    </row>
    <row r="725" spans="10:11" x14ac:dyDescent="0.2">
      <c r="J725" s="29"/>
      <c r="K725" s="29"/>
    </row>
    <row r="726" spans="10:11" x14ac:dyDescent="0.2">
      <c r="J726" s="29"/>
      <c r="K726" s="29"/>
    </row>
    <row r="727" spans="10:11" x14ac:dyDescent="0.2">
      <c r="J727" s="29"/>
      <c r="K727" s="29"/>
    </row>
    <row r="728" spans="10:11" x14ac:dyDescent="0.2">
      <c r="J728" s="29"/>
      <c r="K728" s="29"/>
    </row>
    <row r="729" spans="10:11" x14ac:dyDescent="0.2">
      <c r="J729" s="29"/>
      <c r="K729" s="29"/>
    </row>
    <row r="730" spans="10:11" x14ac:dyDescent="0.2">
      <c r="J730" s="29"/>
      <c r="K730" s="29"/>
    </row>
    <row r="731" spans="10:11" x14ac:dyDescent="0.2">
      <c r="J731" s="29"/>
      <c r="K731" s="29"/>
    </row>
    <row r="732" spans="10:11" x14ac:dyDescent="0.2">
      <c r="J732" s="29"/>
      <c r="K732" s="29"/>
    </row>
    <row r="733" spans="10:11" x14ac:dyDescent="0.2">
      <c r="J733" s="29"/>
      <c r="K733" s="29"/>
    </row>
    <row r="734" spans="10:11" x14ac:dyDescent="0.2">
      <c r="J734" s="29"/>
      <c r="K734" s="29"/>
    </row>
    <row r="735" spans="10:11" x14ac:dyDescent="0.2">
      <c r="J735" s="29"/>
      <c r="K735" s="29"/>
    </row>
    <row r="736" spans="10:11" x14ac:dyDescent="0.2">
      <c r="J736" s="29"/>
      <c r="K736" s="29"/>
    </row>
    <row r="737" spans="10:11" x14ac:dyDescent="0.2">
      <c r="J737" s="29"/>
      <c r="K737" s="29"/>
    </row>
    <row r="738" spans="10:11" x14ac:dyDescent="0.2">
      <c r="J738" s="29"/>
      <c r="K738" s="29"/>
    </row>
    <row r="739" spans="10:11" x14ac:dyDescent="0.2">
      <c r="J739" s="29"/>
      <c r="K739" s="29"/>
    </row>
    <row r="740" spans="10:11" x14ac:dyDescent="0.2">
      <c r="J740" s="29"/>
      <c r="K740" s="29"/>
    </row>
    <row r="741" spans="10:11" x14ac:dyDescent="0.2">
      <c r="J741" s="29"/>
      <c r="K741" s="29"/>
    </row>
    <row r="742" spans="10:11" x14ac:dyDescent="0.2">
      <c r="J742" s="29"/>
      <c r="K742" s="29"/>
    </row>
    <row r="743" spans="10:11" x14ac:dyDescent="0.2">
      <c r="J743" s="29"/>
      <c r="K743" s="29"/>
    </row>
    <row r="744" spans="10:11" x14ac:dyDescent="0.2">
      <c r="J744" s="29"/>
      <c r="K744" s="29"/>
    </row>
    <row r="745" spans="10:11" x14ac:dyDescent="0.2">
      <c r="J745" s="29"/>
      <c r="K745" s="29"/>
    </row>
    <row r="746" spans="10:11" x14ac:dyDescent="0.2">
      <c r="J746" s="29"/>
      <c r="K746" s="29"/>
    </row>
    <row r="747" spans="10:11" x14ac:dyDescent="0.2">
      <c r="J747" s="29"/>
      <c r="K747" s="29"/>
    </row>
    <row r="748" spans="10:11" x14ac:dyDescent="0.2">
      <c r="J748" s="29"/>
      <c r="K748" s="29"/>
    </row>
    <row r="749" spans="10:11" x14ac:dyDescent="0.2">
      <c r="J749" s="29"/>
      <c r="K749" s="29"/>
    </row>
    <row r="750" spans="10:11" x14ac:dyDescent="0.2">
      <c r="J750" s="29"/>
      <c r="K750" s="29"/>
    </row>
    <row r="751" spans="10:11" x14ac:dyDescent="0.2">
      <c r="J751" s="29"/>
      <c r="K751" s="29"/>
    </row>
    <row r="752" spans="10:11" x14ac:dyDescent="0.2">
      <c r="J752" s="29"/>
      <c r="K752" s="29"/>
    </row>
    <row r="753" spans="10:11" x14ac:dyDescent="0.2">
      <c r="J753" s="29"/>
      <c r="K753" s="29"/>
    </row>
    <row r="754" spans="10:11" x14ac:dyDescent="0.2">
      <c r="J754" s="29"/>
      <c r="K754" s="29"/>
    </row>
    <row r="755" spans="10:11" x14ac:dyDescent="0.2">
      <c r="J755" s="29"/>
      <c r="K755" s="29"/>
    </row>
    <row r="756" spans="10:11" x14ac:dyDescent="0.2">
      <c r="J756" s="29"/>
      <c r="K756" s="29"/>
    </row>
    <row r="757" spans="10:11" x14ac:dyDescent="0.2">
      <c r="J757" s="29"/>
      <c r="K757" s="29"/>
    </row>
    <row r="758" spans="10:11" x14ac:dyDescent="0.2">
      <c r="J758" s="29"/>
      <c r="K758" s="29"/>
    </row>
    <row r="759" spans="10:11" x14ac:dyDescent="0.2">
      <c r="J759" s="29"/>
      <c r="K759" s="29"/>
    </row>
    <row r="760" spans="10:11" x14ac:dyDescent="0.2">
      <c r="J760" s="29"/>
      <c r="K760" s="29"/>
    </row>
    <row r="761" spans="10:11" x14ac:dyDescent="0.2">
      <c r="J761" s="29"/>
      <c r="K761" s="29"/>
    </row>
    <row r="762" spans="10:11" x14ac:dyDescent="0.2">
      <c r="J762" s="29"/>
      <c r="K762" s="29"/>
    </row>
    <row r="763" spans="10:11" x14ac:dyDescent="0.2">
      <c r="J763" s="29"/>
      <c r="K763" s="29"/>
    </row>
    <row r="764" spans="10:11" x14ac:dyDescent="0.2">
      <c r="J764" s="29"/>
      <c r="K764" s="29"/>
    </row>
    <row r="765" spans="10:11" x14ac:dyDescent="0.2">
      <c r="J765" s="29"/>
      <c r="K765" s="29"/>
    </row>
    <row r="766" spans="10:11" x14ac:dyDescent="0.2">
      <c r="J766" s="29"/>
      <c r="K766" s="29"/>
    </row>
    <row r="767" spans="10:11" x14ac:dyDescent="0.2">
      <c r="J767" s="29"/>
      <c r="K767" s="29"/>
    </row>
    <row r="768" spans="10:11" x14ac:dyDescent="0.2">
      <c r="J768" s="29"/>
      <c r="K768" s="29"/>
    </row>
    <row r="769" spans="10:11" x14ac:dyDescent="0.2">
      <c r="J769" s="29"/>
      <c r="K769" s="29"/>
    </row>
    <row r="770" spans="10:11" x14ac:dyDescent="0.2">
      <c r="J770" s="29"/>
      <c r="K770" s="29"/>
    </row>
    <row r="771" spans="10:11" x14ac:dyDescent="0.2">
      <c r="J771" s="29"/>
      <c r="K771" s="29"/>
    </row>
    <row r="772" spans="10:11" x14ac:dyDescent="0.2">
      <c r="J772" s="29"/>
      <c r="K772" s="29"/>
    </row>
    <row r="773" spans="10:11" x14ac:dyDescent="0.2">
      <c r="J773" s="29"/>
      <c r="K773" s="29"/>
    </row>
    <row r="774" spans="10:11" x14ac:dyDescent="0.2">
      <c r="J774" s="29"/>
      <c r="K774" s="29"/>
    </row>
    <row r="775" spans="10:11" x14ac:dyDescent="0.2">
      <c r="J775" s="29"/>
      <c r="K775" s="29"/>
    </row>
    <row r="776" spans="10:11" x14ac:dyDescent="0.2">
      <c r="J776" s="29"/>
      <c r="K776" s="29"/>
    </row>
    <row r="777" spans="10:11" x14ac:dyDescent="0.2">
      <c r="J777" s="29"/>
      <c r="K777" s="29"/>
    </row>
    <row r="778" spans="10:11" x14ac:dyDescent="0.2">
      <c r="J778" s="29"/>
      <c r="K778" s="29"/>
    </row>
    <row r="779" spans="10:11" x14ac:dyDescent="0.2">
      <c r="J779" s="29"/>
      <c r="K779" s="29"/>
    </row>
    <row r="780" spans="10:11" x14ac:dyDescent="0.2">
      <c r="J780" s="29"/>
      <c r="K780" s="29"/>
    </row>
    <row r="781" spans="10:11" x14ac:dyDescent="0.2">
      <c r="J781" s="29"/>
      <c r="K781" s="29"/>
    </row>
    <row r="782" spans="10:11" x14ac:dyDescent="0.2">
      <c r="J782" s="29"/>
      <c r="K782" s="29"/>
    </row>
    <row r="783" spans="10:11" x14ac:dyDescent="0.2">
      <c r="J783" s="29"/>
      <c r="K783" s="29"/>
    </row>
    <row r="784" spans="10:11" x14ac:dyDescent="0.2">
      <c r="J784" s="29"/>
      <c r="K784" s="29"/>
    </row>
    <row r="785" spans="10:11" x14ac:dyDescent="0.2">
      <c r="J785" s="29"/>
      <c r="K785" s="29"/>
    </row>
    <row r="786" spans="10:11" x14ac:dyDescent="0.2">
      <c r="J786" s="29"/>
      <c r="K786" s="29"/>
    </row>
    <row r="787" spans="10:11" x14ac:dyDescent="0.2">
      <c r="J787" s="29"/>
      <c r="K787" s="29"/>
    </row>
    <row r="788" spans="10:11" x14ac:dyDescent="0.2">
      <c r="J788" s="29"/>
      <c r="K788" s="29"/>
    </row>
    <row r="789" spans="10:11" x14ac:dyDescent="0.2">
      <c r="J789" s="29"/>
      <c r="K789" s="29"/>
    </row>
    <row r="790" spans="10:11" x14ac:dyDescent="0.2">
      <c r="J790" s="29"/>
      <c r="K790" s="29"/>
    </row>
    <row r="791" spans="10:11" x14ac:dyDescent="0.2">
      <c r="J791" s="29"/>
      <c r="K791" s="29"/>
    </row>
    <row r="792" spans="10:11" x14ac:dyDescent="0.2">
      <c r="J792" s="29"/>
      <c r="K792" s="29"/>
    </row>
    <row r="793" spans="10:11" x14ac:dyDescent="0.2">
      <c r="J793" s="29"/>
      <c r="K793" s="29"/>
    </row>
    <row r="794" spans="10:11" x14ac:dyDescent="0.2">
      <c r="J794" s="29"/>
      <c r="K794" s="29"/>
    </row>
    <row r="795" spans="10:11" x14ac:dyDescent="0.2">
      <c r="J795" s="29"/>
      <c r="K795" s="29"/>
    </row>
    <row r="796" spans="10:11" x14ac:dyDescent="0.2">
      <c r="J796" s="29"/>
      <c r="K796" s="29"/>
    </row>
    <row r="797" spans="10:11" x14ac:dyDescent="0.2">
      <c r="J797" s="29"/>
      <c r="K797" s="29"/>
    </row>
    <row r="798" spans="10:11" x14ac:dyDescent="0.2">
      <c r="J798" s="29"/>
      <c r="K798" s="29"/>
    </row>
    <row r="799" spans="10:11" x14ac:dyDescent="0.2">
      <c r="J799" s="29"/>
      <c r="K799" s="29"/>
    </row>
    <row r="800" spans="10:11" x14ac:dyDescent="0.2">
      <c r="J800" s="29"/>
      <c r="K800" s="29"/>
    </row>
    <row r="801" spans="10:11" x14ac:dyDescent="0.2">
      <c r="J801" s="29"/>
      <c r="K801" s="29"/>
    </row>
    <row r="802" spans="10:11" x14ac:dyDescent="0.2">
      <c r="J802" s="29"/>
      <c r="K802" s="29"/>
    </row>
    <row r="803" spans="10:11" x14ac:dyDescent="0.2">
      <c r="J803" s="29"/>
      <c r="K803" s="29"/>
    </row>
    <row r="804" spans="10:11" x14ac:dyDescent="0.2">
      <c r="J804" s="29"/>
      <c r="K804" s="29"/>
    </row>
    <row r="805" spans="10:11" x14ac:dyDescent="0.2">
      <c r="J805" s="29"/>
      <c r="K805" s="29"/>
    </row>
    <row r="806" spans="10:11" x14ac:dyDescent="0.2">
      <c r="J806" s="29"/>
      <c r="K806" s="29"/>
    </row>
    <row r="807" spans="10:11" x14ac:dyDescent="0.2">
      <c r="J807" s="29"/>
      <c r="K807" s="29"/>
    </row>
    <row r="808" spans="10:11" x14ac:dyDescent="0.2">
      <c r="J808" s="29"/>
      <c r="K808" s="29"/>
    </row>
    <row r="809" spans="10:11" x14ac:dyDescent="0.2">
      <c r="J809" s="29"/>
      <c r="K809" s="29"/>
    </row>
    <row r="810" spans="10:11" x14ac:dyDescent="0.2">
      <c r="J810" s="29"/>
      <c r="K810" s="29"/>
    </row>
    <row r="811" spans="10:11" x14ac:dyDescent="0.2">
      <c r="J811" s="29"/>
      <c r="K811" s="29"/>
    </row>
    <row r="812" spans="10:11" x14ac:dyDescent="0.2">
      <c r="J812" s="29"/>
      <c r="K812" s="29"/>
    </row>
    <row r="813" spans="10:11" x14ac:dyDescent="0.2">
      <c r="J813" s="29"/>
      <c r="K813" s="29"/>
    </row>
    <row r="814" spans="10:11" x14ac:dyDescent="0.2">
      <c r="J814" s="29"/>
      <c r="K814" s="29"/>
    </row>
    <row r="815" spans="10:11" x14ac:dyDescent="0.2">
      <c r="J815" s="29"/>
      <c r="K815" s="29"/>
    </row>
    <row r="816" spans="10:11" x14ac:dyDescent="0.2">
      <c r="J816" s="29"/>
      <c r="K816" s="29"/>
    </row>
    <row r="817" spans="10:11" x14ac:dyDescent="0.2">
      <c r="J817" s="29"/>
      <c r="K817" s="29"/>
    </row>
    <row r="818" spans="10:11" x14ac:dyDescent="0.2">
      <c r="J818" s="29"/>
      <c r="K818" s="29"/>
    </row>
    <row r="819" spans="10:11" x14ac:dyDescent="0.2">
      <c r="J819" s="29"/>
      <c r="K819" s="29"/>
    </row>
    <row r="820" spans="10:11" x14ac:dyDescent="0.2">
      <c r="J820" s="29"/>
      <c r="K820" s="29"/>
    </row>
    <row r="821" spans="10:11" x14ac:dyDescent="0.2">
      <c r="J821" s="29"/>
      <c r="K821" s="29"/>
    </row>
    <row r="822" spans="10:11" x14ac:dyDescent="0.2">
      <c r="J822" s="29"/>
      <c r="K822" s="29"/>
    </row>
    <row r="823" spans="10:11" x14ac:dyDescent="0.2">
      <c r="J823" s="29"/>
      <c r="K823" s="29"/>
    </row>
    <row r="824" spans="10:11" x14ac:dyDescent="0.2">
      <c r="J824" s="29"/>
      <c r="K824" s="29"/>
    </row>
    <row r="825" spans="10:11" x14ac:dyDescent="0.2">
      <c r="J825" s="29"/>
      <c r="K825" s="29"/>
    </row>
    <row r="826" spans="10:11" x14ac:dyDescent="0.2">
      <c r="J826" s="29"/>
      <c r="K826" s="29"/>
    </row>
    <row r="827" spans="10:11" x14ac:dyDescent="0.2">
      <c r="J827" s="29"/>
      <c r="K827" s="29"/>
    </row>
    <row r="828" spans="10:11" x14ac:dyDescent="0.2">
      <c r="J828" s="29"/>
      <c r="K828" s="29"/>
    </row>
    <row r="829" spans="10:11" x14ac:dyDescent="0.2">
      <c r="J829" s="29"/>
      <c r="K829" s="29"/>
    </row>
    <row r="830" spans="10:11" x14ac:dyDescent="0.2">
      <c r="J830" s="29"/>
      <c r="K830" s="29"/>
    </row>
    <row r="831" spans="10:11" x14ac:dyDescent="0.2">
      <c r="J831" s="29"/>
      <c r="K831" s="29"/>
    </row>
    <row r="832" spans="10:11" x14ac:dyDescent="0.2">
      <c r="J832" s="29"/>
      <c r="K832" s="29"/>
    </row>
    <row r="833" spans="10:11" x14ac:dyDescent="0.2">
      <c r="J833" s="29"/>
      <c r="K833" s="29"/>
    </row>
    <row r="834" spans="10:11" x14ac:dyDescent="0.2">
      <c r="J834" s="29"/>
      <c r="K834" s="29"/>
    </row>
    <row r="835" spans="10:11" x14ac:dyDescent="0.2">
      <c r="J835" s="29"/>
      <c r="K835" s="29"/>
    </row>
    <row r="836" spans="10:11" x14ac:dyDescent="0.2">
      <c r="J836" s="29"/>
      <c r="K836" s="29"/>
    </row>
    <row r="837" spans="10:11" x14ac:dyDescent="0.2">
      <c r="J837" s="29"/>
      <c r="K837" s="29"/>
    </row>
    <row r="838" spans="10:11" x14ac:dyDescent="0.2">
      <c r="J838" s="29"/>
      <c r="K838" s="29"/>
    </row>
    <row r="839" spans="10:11" x14ac:dyDescent="0.2">
      <c r="J839" s="29"/>
      <c r="K839" s="29"/>
    </row>
    <row r="840" spans="10:11" x14ac:dyDescent="0.2">
      <c r="J840" s="29"/>
      <c r="K840" s="29"/>
    </row>
    <row r="841" spans="10:11" x14ac:dyDescent="0.2">
      <c r="J841" s="29"/>
      <c r="K841" s="29"/>
    </row>
    <row r="842" spans="10:11" x14ac:dyDescent="0.2">
      <c r="J842" s="29"/>
      <c r="K842" s="29"/>
    </row>
    <row r="843" spans="10:11" x14ac:dyDescent="0.2">
      <c r="J843" s="29"/>
      <c r="K843" s="29"/>
    </row>
    <row r="844" spans="10:11" x14ac:dyDescent="0.2">
      <c r="J844" s="29"/>
      <c r="K844" s="29"/>
    </row>
    <row r="845" spans="10:11" x14ac:dyDescent="0.2">
      <c r="J845" s="29"/>
      <c r="K845" s="29"/>
    </row>
    <row r="846" spans="10:11" x14ac:dyDescent="0.2">
      <c r="J846" s="29"/>
      <c r="K846" s="29"/>
    </row>
    <row r="847" spans="10:11" x14ac:dyDescent="0.2">
      <c r="J847" s="29"/>
      <c r="K847" s="29"/>
    </row>
    <row r="848" spans="10:11" x14ac:dyDescent="0.2">
      <c r="J848" s="29"/>
      <c r="K848" s="29"/>
    </row>
    <row r="849" spans="10:11" x14ac:dyDescent="0.2">
      <c r="J849" s="29"/>
      <c r="K849" s="29"/>
    </row>
    <row r="850" spans="10:11" x14ac:dyDescent="0.2">
      <c r="J850" s="29"/>
      <c r="K850" s="29"/>
    </row>
    <row r="851" spans="10:11" x14ac:dyDescent="0.2">
      <c r="J851" s="29"/>
      <c r="K851" s="29"/>
    </row>
    <row r="852" spans="10:11" x14ac:dyDescent="0.2">
      <c r="J852" s="29"/>
      <c r="K852" s="29"/>
    </row>
    <row r="853" spans="10:11" x14ac:dyDescent="0.2">
      <c r="J853" s="29"/>
      <c r="K853" s="29"/>
    </row>
    <row r="854" spans="10:11" x14ac:dyDescent="0.2">
      <c r="J854" s="29"/>
      <c r="K854" s="29"/>
    </row>
    <row r="855" spans="10:11" x14ac:dyDescent="0.2">
      <c r="J855" s="29"/>
      <c r="K855" s="29"/>
    </row>
    <row r="856" spans="10:11" x14ac:dyDescent="0.2">
      <c r="J856" s="29"/>
      <c r="K856" s="29"/>
    </row>
    <row r="857" spans="10:11" x14ac:dyDescent="0.2">
      <c r="J857" s="29"/>
      <c r="K857" s="29"/>
    </row>
    <row r="858" spans="10:11" x14ac:dyDescent="0.2">
      <c r="J858" s="29"/>
      <c r="K858" s="29"/>
    </row>
    <row r="859" spans="10:11" x14ac:dyDescent="0.2">
      <c r="J859" s="29"/>
      <c r="K859" s="29"/>
    </row>
    <row r="860" spans="10:11" x14ac:dyDescent="0.2">
      <c r="J860" s="29"/>
      <c r="K860" s="29"/>
    </row>
    <row r="861" spans="10:11" x14ac:dyDescent="0.2">
      <c r="J861" s="29"/>
      <c r="K861" s="29"/>
    </row>
    <row r="862" spans="10:11" x14ac:dyDescent="0.2">
      <c r="J862" s="29"/>
      <c r="K862" s="29"/>
    </row>
    <row r="863" spans="10:11" x14ac:dyDescent="0.2">
      <c r="J863" s="29"/>
      <c r="K863" s="29"/>
    </row>
    <row r="864" spans="10:11" x14ac:dyDescent="0.2">
      <c r="J864" s="29"/>
      <c r="K864" s="29"/>
    </row>
    <row r="865" spans="10:11" x14ac:dyDescent="0.2">
      <c r="J865" s="29"/>
      <c r="K865" s="29"/>
    </row>
    <row r="866" spans="10:11" x14ac:dyDescent="0.2">
      <c r="J866" s="29"/>
      <c r="K866" s="29"/>
    </row>
    <row r="867" spans="10:11" x14ac:dyDescent="0.2">
      <c r="J867" s="29"/>
      <c r="K867" s="29"/>
    </row>
    <row r="868" spans="10:11" x14ac:dyDescent="0.2">
      <c r="J868" s="29"/>
      <c r="K868" s="29"/>
    </row>
    <row r="869" spans="10:11" x14ac:dyDescent="0.2">
      <c r="J869" s="29"/>
      <c r="K869" s="29"/>
    </row>
    <row r="870" spans="10:11" x14ac:dyDescent="0.2">
      <c r="J870" s="29"/>
      <c r="K870" s="29"/>
    </row>
    <row r="871" spans="10:11" x14ac:dyDescent="0.2">
      <c r="J871" s="29"/>
      <c r="K871" s="29"/>
    </row>
    <row r="872" spans="10:11" x14ac:dyDescent="0.2">
      <c r="J872" s="29"/>
      <c r="K872" s="29"/>
    </row>
    <row r="873" spans="10:11" x14ac:dyDescent="0.2">
      <c r="J873" s="29"/>
      <c r="K873" s="29"/>
    </row>
    <row r="874" spans="10:11" x14ac:dyDescent="0.2">
      <c r="J874" s="29"/>
      <c r="K874" s="29"/>
    </row>
    <row r="875" spans="10:11" x14ac:dyDescent="0.2">
      <c r="J875" s="29"/>
      <c r="K875" s="29"/>
    </row>
    <row r="876" spans="10:11" x14ac:dyDescent="0.2">
      <c r="J876" s="29"/>
      <c r="K876" s="29"/>
    </row>
    <row r="877" spans="10:11" x14ac:dyDescent="0.2">
      <c r="J877" s="29"/>
      <c r="K877" s="29"/>
    </row>
    <row r="878" spans="10:11" x14ac:dyDescent="0.2">
      <c r="J878" s="29"/>
      <c r="K878" s="29"/>
    </row>
    <row r="879" spans="10:11" x14ac:dyDescent="0.2">
      <c r="J879" s="29"/>
      <c r="K879" s="29"/>
    </row>
    <row r="880" spans="10:11" x14ac:dyDescent="0.2">
      <c r="J880" s="29"/>
      <c r="K880" s="29"/>
    </row>
    <row r="881" spans="10:11" x14ac:dyDescent="0.2">
      <c r="J881" s="29"/>
      <c r="K881" s="29"/>
    </row>
    <row r="882" spans="10:11" x14ac:dyDescent="0.2">
      <c r="J882" s="29"/>
      <c r="K882" s="29"/>
    </row>
    <row r="883" spans="10:11" x14ac:dyDescent="0.2">
      <c r="J883" s="29"/>
      <c r="K883" s="29"/>
    </row>
    <row r="884" spans="10:11" x14ac:dyDescent="0.2">
      <c r="J884" s="29"/>
      <c r="K884" s="29"/>
    </row>
    <row r="885" spans="10:11" x14ac:dyDescent="0.2">
      <c r="J885" s="29"/>
      <c r="K885" s="29"/>
    </row>
    <row r="886" spans="10:11" x14ac:dyDescent="0.2">
      <c r="J886" s="29"/>
      <c r="K886" s="29"/>
    </row>
    <row r="887" spans="10:11" x14ac:dyDescent="0.2">
      <c r="J887" s="29"/>
      <c r="K887" s="29"/>
    </row>
    <row r="888" spans="10:11" x14ac:dyDescent="0.2">
      <c r="J888" s="29"/>
      <c r="K888" s="29"/>
    </row>
    <row r="889" spans="10:11" x14ac:dyDescent="0.2">
      <c r="J889" s="29"/>
      <c r="K889" s="29"/>
    </row>
    <row r="890" spans="10:11" x14ac:dyDescent="0.2">
      <c r="J890" s="29"/>
      <c r="K890" s="29"/>
    </row>
    <row r="891" spans="10:11" x14ac:dyDescent="0.2">
      <c r="J891" s="29"/>
      <c r="K891" s="29"/>
    </row>
    <row r="892" spans="10:11" x14ac:dyDescent="0.2">
      <c r="J892" s="29"/>
      <c r="K892" s="29"/>
    </row>
    <row r="893" spans="10:11" x14ac:dyDescent="0.2">
      <c r="J893" s="29"/>
      <c r="K893" s="29"/>
    </row>
    <row r="894" spans="10:11" x14ac:dyDescent="0.2">
      <c r="J894" s="29"/>
      <c r="K894" s="29"/>
    </row>
    <row r="895" spans="10:11" x14ac:dyDescent="0.2">
      <c r="J895" s="29"/>
      <c r="K895" s="29"/>
    </row>
    <row r="896" spans="10:11" x14ac:dyDescent="0.2">
      <c r="J896" s="29"/>
      <c r="K896" s="29"/>
    </row>
    <row r="897" spans="10:11" x14ac:dyDescent="0.2">
      <c r="J897" s="29"/>
      <c r="K897" s="29"/>
    </row>
    <row r="898" spans="10:11" x14ac:dyDescent="0.2">
      <c r="J898" s="29"/>
      <c r="K898" s="29"/>
    </row>
    <row r="899" spans="10:11" x14ac:dyDescent="0.2">
      <c r="J899" s="29"/>
      <c r="K899" s="29"/>
    </row>
    <row r="900" spans="10:11" x14ac:dyDescent="0.2">
      <c r="J900" s="29"/>
      <c r="K900" s="29"/>
    </row>
    <row r="901" spans="10:11" x14ac:dyDescent="0.2">
      <c r="J901" s="29"/>
      <c r="K901" s="29"/>
    </row>
    <row r="902" spans="10:11" x14ac:dyDescent="0.2">
      <c r="J902" s="29"/>
      <c r="K902" s="29"/>
    </row>
    <row r="903" spans="10:11" x14ac:dyDescent="0.2">
      <c r="J903" s="29"/>
      <c r="K903" s="29"/>
    </row>
    <row r="904" spans="10:11" x14ac:dyDescent="0.2">
      <c r="J904" s="29"/>
      <c r="K904" s="29"/>
    </row>
    <row r="905" spans="10:11" x14ac:dyDescent="0.2">
      <c r="J905" s="29"/>
      <c r="K905" s="29"/>
    </row>
    <row r="906" spans="10:11" x14ac:dyDescent="0.2">
      <c r="J906" s="29"/>
      <c r="K906" s="29"/>
    </row>
    <row r="907" spans="10:11" x14ac:dyDescent="0.2">
      <c r="J907" s="29"/>
      <c r="K907" s="29"/>
    </row>
    <row r="908" spans="10:11" x14ac:dyDescent="0.2">
      <c r="J908" s="29"/>
      <c r="K908" s="29"/>
    </row>
    <row r="909" spans="10:11" x14ac:dyDescent="0.2">
      <c r="J909" s="29"/>
      <c r="K909" s="29"/>
    </row>
    <row r="910" spans="10:11" x14ac:dyDescent="0.2">
      <c r="J910" s="29"/>
      <c r="K910" s="29"/>
    </row>
    <row r="911" spans="10:11" x14ac:dyDescent="0.2">
      <c r="J911" s="29"/>
      <c r="K911" s="29"/>
    </row>
    <row r="912" spans="10:11" x14ac:dyDescent="0.2">
      <c r="J912" s="29"/>
      <c r="K912" s="29"/>
    </row>
    <row r="913" spans="10:11" x14ac:dyDescent="0.2">
      <c r="J913" s="29"/>
      <c r="K913" s="29"/>
    </row>
    <row r="914" spans="10:11" x14ac:dyDescent="0.2">
      <c r="J914" s="29"/>
      <c r="K914" s="29"/>
    </row>
    <row r="915" spans="10:11" x14ac:dyDescent="0.2">
      <c r="J915" s="29"/>
      <c r="K915" s="29"/>
    </row>
    <row r="916" spans="10:11" x14ac:dyDescent="0.2">
      <c r="J916" s="29"/>
      <c r="K916" s="29"/>
    </row>
    <row r="917" spans="10:11" x14ac:dyDescent="0.2">
      <c r="J917" s="29"/>
      <c r="K917" s="29"/>
    </row>
    <row r="918" spans="10:11" x14ac:dyDescent="0.2">
      <c r="J918" s="29"/>
      <c r="K918" s="29"/>
    </row>
    <row r="919" spans="10:11" x14ac:dyDescent="0.2">
      <c r="J919" s="29"/>
      <c r="K919" s="29"/>
    </row>
    <row r="920" spans="10:11" x14ac:dyDescent="0.2">
      <c r="J920" s="29"/>
      <c r="K920" s="29"/>
    </row>
    <row r="921" spans="10:11" x14ac:dyDescent="0.2">
      <c r="J921" s="29"/>
      <c r="K921" s="29"/>
    </row>
    <row r="922" spans="10:11" x14ac:dyDescent="0.2">
      <c r="J922" s="29"/>
      <c r="K922" s="29"/>
    </row>
    <row r="923" spans="10:11" x14ac:dyDescent="0.2">
      <c r="J923" s="29"/>
      <c r="K923" s="29"/>
    </row>
    <row r="924" spans="10:11" x14ac:dyDescent="0.2">
      <c r="J924" s="29"/>
      <c r="K924" s="29"/>
    </row>
    <row r="925" spans="10:11" x14ac:dyDescent="0.2">
      <c r="J925" s="29"/>
      <c r="K925" s="29"/>
    </row>
    <row r="926" spans="10:11" x14ac:dyDescent="0.2">
      <c r="J926" s="29"/>
      <c r="K926" s="29"/>
    </row>
    <row r="927" spans="10:11" x14ac:dyDescent="0.2">
      <c r="J927" s="29"/>
      <c r="K927" s="29"/>
    </row>
    <row r="928" spans="10:11" x14ac:dyDescent="0.2">
      <c r="J928" s="29"/>
      <c r="K928" s="29"/>
    </row>
    <row r="929" spans="10:11" x14ac:dyDescent="0.2">
      <c r="J929" s="29"/>
      <c r="K929" s="29"/>
    </row>
    <row r="930" spans="10:11" x14ac:dyDescent="0.2">
      <c r="J930" s="29"/>
      <c r="K930" s="29"/>
    </row>
    <row r="931" spans="10:11" x14ac:dyDescent="0.2">
      <c r="J931" s="29"/>
      <c r="K931" s="29"/>
    </row>
    <row r="932" spans="10:11" x14ac:dyDescent="0.2">
      <c r="J932" s="29"/>
      <c r="K932" s="29"/>
    </row>
    <row r="933" spans="10:11" x14ac:dyDescent="0.2">
      <c r="J933" s="29"/>
      <c r="K933" s="29"/>
    </row>
    <row r="934" spans="10:11" x14ac:dyDescent="0.2">
      <c r="J934" s="29"/>
      <c r="K934" s="29"/>
    </row>
    <row r="935" spans="10:11" x14ac:dyDescent="0.2">
      <c r="J935" s="29"/>
      <c r="K935" s="29"/>
    </row>
    <row r="936" spans="10:11" x14ac:dyDescent="0.2">
      <c r="J936" s="29"/>
      <c r="K936" s="29"/>
    </row>
    <row r="937" spans="10:11" x14ac:dyDescent="0.2">
      <c r="J937" s="29"/>
      <c r="K937" s="29"/>
    </row>
    <row r="938" spans="10:11" x14ac:dyDescent="0.2">
      <c r="J938" s="29"/>
      <c r="K938" s="29"/>
    </row>
    <row r="939" spans="10:11" x14ac:dyDescent="0.2">
      <c r="J939" s="29"/>
      <c r="K939" s="29"/>
    </row>
    <row r="940" spans="10:11" x14ac:dyDescent="0.2">
      <c r="J940" s="29"/>
      <c r="K940" s="29"/>
    </row>
    <row r="941" spans="10:11" x14ac:dyDescent="0.2">
      <c r="J941" s="29"/>
      <c r="K941" s="29"/>
    </row>
    <row r="942" spans="10:11" x14ac:dyDescent="0.2">
      <c r="J942" s="29"/>
      <c r="K942" s="29"/>
    </row>
    <row r="943" spans="10:11" x14ac:dyDescent="0.2">
      <c r="J943" s="29"/>
      <c r="K943" s="29"/>
    </row>
    <row r="944" spans="10:11" x14ac:dyDescent="0.2">
      <c r="J944" s="29"/>
      <c r="K944" s="29"/>
    </row>
    <row r="945" spans="10:11" x14ac:dyDescent="0.2">
      <c r="J945" s="29"/>
      <c r="K945" s="29"/>
    </row>
    <row r="946" spans="10:11" x14ac:dyDescent="0.2">
      <c r="J946" s="29"/>
      <c r="K946" s="29"/>
    </row>
    <row r="947" spans="10:11" x14ac:dyDescent="0.2">
      <c r="J947" s="29"/>
      <c r="K947" s="29"/>
    </row>
    <row r="948" spans="10:11" x14ac:dyDescent="0.2">
      <c r="J948" s="29"/>
      <c r="K948" s="29"/>
    </row>
    <row r="949" spans="10:11" x14ac:dyDescent="0.2">
      <c r="J949" s="29"/>
      <c r="K949" s="29"/>
    </row>
    <row r="950" spans="10:11" x14ac:dyDescent="0.2">
      <c r="J950" s="29"/>
      <c r="K950" s="29"/>
    </row>
    <row r="951" spans="10:11" x14ac:dyDescent="0.2">
      <c r="J951" s="29"/>
      <c r="K951" s="29"/>
    </row>
    <row r="952" spans="10:11" x14ac:dyDescent="0.2">
      <c r="J952" s="29"/>
      <c r="K952" s="29"/>
    </row>
    <row r="953" spans="10:11" x14ac:dyDescent="0.2">
      <c r="J953" s="29"/>
      <c r="K953" s="29"/>
    </row>
    <row r="954" spans="10:11" x14ac:dyDescent="0.2">
      <c r="J954" s="29"/>
      <c r="K954" s="29"/>
    </row>
    <row r="955" spans="10:11" x14ac:dyDescent="0.2">
      <c r="J955" s="29"/>
      <c r="K955" s="29"/>
    </row>
    <row r="956" spans="10:11" x14ac:dyDescent="0.2">
      <c r="J956" s="29"/>
      <c r="K956" s="29"/>
    </row>
    <row r="957" spans="10:11" x14ac:dyDescent="0.2">
      <c r="J957" s="29"/>
      <c r="K957" s="29"/>
    </row>
    <row r="958" spans="10:11" x14ac:dyDescent="0.2">
      <c r="J958" s="29"/>
      <c r="K958" s="29"/>
    </row>
    <row r="959" spans="10:11" x14ac:dyDescent="0.2">
      <c r="J959" s="29"/>
      <c r="K959" s="29"/>
    </row>
    <row r="960" spans="10:11" x14ac:dyDescent="0.2">
      <c r="J960" s="29"/>
      <c r="K960" s="29"/>
    </row>
    <row r="961" spans="10:11" x14ac:dyDescent="0.2">
      <c r="J961" s="29"/>
      <c r="K961" s="29"/>
    </row>
    <row r="962" spans="10:11" x14ac:dyDescent="0.2">
      <c r="J962" s="29"/>
      <c r="K962" s="29"/>
    </row>
    <row r="963" spans="10:11" x14ac:dyDescent="0.2">
      <c r="J963" s="29"/>
      <c r="K963" s="29"/>
    </row>
    <row r="964" spans="10:11" x14ac:dyDescent="0.2">
      <c r="J964" s="29"/>
      <c r="K964" s="29"/>
    </row>
    <row r="965" spans="10:11" x14ac:dyDescent="0.2">
      <c r="J965" s="29"/>
      <c r="K965" s="29"/>
    </row>
    <row r="966" spans="10:11" x14ac:dyDescent="0.2">
      <c r="J966" s="29"/>
      <c r="K966" s="29"/>
    </row>
    <row r="967" spans="10:11" x14ac:dyDescent="0.2">
      <c r="J967" s="29"/>
      <c r="K967" s="29"/>
    </row>
    <row r="968" spans="10:11" x14ac:dyDescent="0.2">
      <c r="J968" s="29"/>
      <c r="K968" s="29"/>
    </row>
    <row r="969" spans="10:11" x14ac:dyDescent="0.2">
      <c r="J969" s="29"/>
      <c r="K969" s="29"/>
    </row>
    <row r="970" spans="10:11" x14ac:dyDescent="0.2">
      <c r="J970" s="29"/>
      <c r="K970" s="29"/>
    </row>
    <row r="971" spans="10:11" x14ac:dyDescent="0.2">
      <c r="J971" s="29"/>
      <c r="K971" s="29"/>
    </row>
    <row r="972" spans="10:11" x14ac:dyDescent="0.2">
      <c r="J972" s="29"/>
      <c r="K972" s="29"/>
    </row>
    <row r="973" spans="10:11" x14ac:dyDescent="0.2">
      <c r="J973" s="29"/>
      <c r="K973" s="29"/>
    </row>
    <row r="974" spans="10:11" x14ac:dyDescent="0.2">
      <c r="J974" s="29"/>
      <c r="K974" s="29"/>
    </row>
    <row r="975" spans="10:11" x14ac:dyDescent="0.2">
      <c r="J975" s="29"/>
      <c r="K975" s="29"/>
    </row>
    <row r="976" spans="10:11" x14ac:dyDescent="0.2">
      <c r="J976" s="29"/>
      <c r="K976" s="29"/>
    </row>
    <row r="977" spans="10:11" x14ac:dyDescent="0.2">
      <c r="J977" s="29"/>
      <c r="K977" s="29"/>
    </row>
    <row r="978" spans="10:11" x14ac:dyDescent="0.2">
      <c r="J978" s="29"/>
      <c r="K978" s="29"/>
    </row>
    <row r="979" spans="10:11" x14ac:dyDescent="0.2">
      <c r="J979" s="29"/>
      <c r="K979" s="29"/>
    </row>
    <row r="980" spans="10:11" x14ac:dyDescent="0.2">
      <c r="J980" s="29"/>
      <c r="K980" s="29"/>
    </row>
    <row r="981" spans="10:11" x14ac:dyDescent="0.2">
      <c r="J981" s="29"/>
      <c r="K981" s="29"/>
    </row>
    <row r="982" spans="10:11" x14ac:dyDescent="0.2">
      <c r="J982" s="29"/>
      <c r="K982" s="29"/>
    </row>
    <row r="983" spans="10:11" x14ac:dyDescent="0.2">
      <c r="J983" s="29"/>
      <c r="K983" s="29"/>
    </row>
    <row r="984" spans="10:11" x14ac:dyDescent="0.2">
      <c r="J984" s="29"/>
      <c r="K984" s="29"/>
    </row>
    <row r="985" spans="10:11" x14ac:dyDescent="0.2">
      <c r="J985" s="29"/>
      <c r="K985" s="29"/>
    </row>
    <row r="986" spans="10:11" x14ac:dyDescent="0.2">
      <c r="J986" s="29"/>
      <c r="K986" s="29"/>
    </row>
    <row r="987" spans="10:11" x14ac:dyDescent="0.2">
      <c r="J987" s="29"/>
      <c r="K987" s="29"/>
    </row>
    <row r="988" spans="10:11" x14ac:dyDescent="0.2">
      <c r="J988" s="29"/>
      <c r="K988" s="29"/>
    </row>
    <row r="989" spans="10:11" x14ac:dyDescent="0.2">
      <c r="J989" s="29"/>
      <c r="K989" s="29"/>
    </row>
    <row r="990" spans="10:11" x14ac:dyDescent="0.2">
      <c r="J990" s="29"/>
      <c r="K990" s="29"/>
    </row>
    <row r="991" spans="10:11" x14ac:dyDescent="0.2">
      <c r="J991" s="29"/>
      <c r="K991" s="29"/>
    </row>
    <row r="992" spans="10:11" x14ac:dyDescent="0.2">
      <c r="J992" s="29"/>
      <c r="K992" s="29"/>
    </row>
    <row r="993" spans="10:11" x14ac:dyDescent="0.2">
      <c r="J993" s="29"/>
      <c r="K993" s="29"/>
    </row>
    <row r="994" spans="10:11" x14ac:dyDescent="0.2">
      <c r="J994" s="29"/>
      <c r="K994" s="29"/>
    </row>
    <row r="995" spans="10:11" x14ac:dyDescent="0.2">
      <c r="J995" s="29"/>
      <c r="K995" s="29"/>
    </row>
    <row r="996" spans="10:11" x14ac:dyDescent="0.2">
      <c r="J996" s="29"/>
      <c r="K996" s="29"/>
    </row>
    <row r="997" spans="10:11" x14ac:dyDescent="0.2">
      <c r="J997" s="29"/>
      <c r="K997" s="29"/>
    </row>
    <row r="998" spans="10:11" x14ac:dyDescent="0.2">
      <c r="J998" s="29"/>
      <c r="K998" s="29"/>
    </row>
    <row r="999" spans="10:11" x14ac:dyDescent="0.2">
      <c r="J999" s="29"/>
      <c r="K999" s="29"/>
    </row>
    <row r="1000" spans="10:11" x14ac:dyDescent="0.2">
      <c r="J1000" s="29"/>
      <c r="K1000" s="29"/>
    </row>
    <row r="1001" spans="10:11" x14ac:dyDescent="0.2">
      <c r="J1001" s="29"/>
      <c r="K1001" s="29"/>
    </row>
    <row r="1002" spans="10:11" x14ac:dyDescent="0.2">
      <c r="J1002" s="29"/>
      <c r="K1002" s="29"/>
    </row>
    <row r="1003" spans="10:11" x14ac:dyDescent="0.2">
      <c r="J1003" s="29"/>
      <c r="K1003" s="29"/>
    </row>
    <row r="1004" spans="10:11" x14ac:dyDescent="0.2">
      <c r="J1004" s="29"/>
      <c r="K1004" s="29"/>
    </row>
    <row r="1005" spans="10:11" x14ac:dyDescent="0.2">
      <c r="J1005" s="29"/>
      <c r="K1005" s="29"/>
    </row>
    <row r="1006" spans="10:11" x14ac:dyDescent="0.2">
      <c r="J1006" s="29"/>
      <c r="K1006" s="29"/>
    </row>
    <row r="1007" spans="10:11" x14ac:dyDescent="0.2">
      <c r="J1007" s="29"/>
      <c r="K1007" s="29"/>
    </row>
    <row r="1008" spans="10:11" x14ac:dyDescent="0.2">
      <c r="J1008" s="29"/>
      <c r="K1008" s="29"/>
    </row>
    <row r="1009" spans="10:11" x14ac:dyDescent="0.2">
      <c r="J1009" s="29"/>
      <c r="K1009" s="29"/>
    </row>
    <row r="1010" spans="10:11" x14ac:dyDescent="0.2">
      <c r="J1010" s="29"/>
      <c r="K1010" s="29"/>
    </row>
    <row r="1011" spans="10:11" x14ac:dyDescent="0.2">
      <c r="J1011" s="29"/>
      <c r="K1011" s="29"/>
    </row>
    <row r="1012" spans="10:11" x14ac:dyDescent="0.2">
      <c r="J1012" s="29"/>
      <c r="K1012" s="29"/>
    </row>
    <row r="1013" spans="10:11" x14ac:dyDescent="0.2">
      <c r="J1013" s="29"/>
      <c r="K1013" s="29"/>
    </row>
    <row r="1014" spans="10:11" x14ac:dyDescent="0.2">
      <c r="J1014" s="29"/>
      <c r="K1014" s="29"/>
    </row>
    <row r="1015" spans="10:11" x14ac:dyDescent="0.2">
      <c r="J1015" s="29"/>
      <c r="K1015" s="29"/>
    </row>
    <row r="1016" spans="10:11" x14ac:dyDescent="0.2">
      <c r="J1016" s="29"/>
      <c r="K1016" s="29"/>
    </row>
    <row r="1017" spans="10:11" x14ac:dyDescent="0.2">
      <c r="J1017" s="29"/>
      <c r="K1017" s="29"/>
    </row>
    <row r="1018" spans="10:11" x14ac:dyDescent="0.2">
      <c r="J1018" s="29"/>
      <c r="K1018" s="29"/>
    </row>
    <row r="1019" spans="10:11" x14ac:dyDescent="0.2">
      <c r="J1019" s="29"/>
      <c r="K1019" s="29"/>
    </row>
    <row r="1020" spans="10:11" x14ac:dyDescent="0.2">
      <c r="J1020" s="29"/>
      <c r="K1020" s="29"/>
    </row>
    <row r="1021" spans="10:11" x14ac:dyDescent="0.2">
      <c r="J1021" s="29"/>
      <c r="K1021" s="29"/>
    </row>
    <row r="1022" spans="10:11" x14ac:dyDescent="0.2">
      <c r="J1022" s="29"/>
      <c r="K1022" s="29"/>
    </row>
    <row r="1023" spans="10:11" x14ac:dyDescent="0.2">
      <c r="J1023" s="29"/>
      <c r="K1023" s="29"/>
    </row>
    <row r="1024" spans="10:11" x14ac:dyDescent="0.2">
      <c r="J1024" s="29"/>
      <c r="K1024" s="29"/>
    </row>
    <row r="1025" spans="10:11" x14ac:dyDescent="0.2">
      <c r="J1025" s="29"/>
      <c r="K1025" s="29"/>
    </row>
    <row r="1026" spans="10:11" x14ac:dyDescent="0.2">
      <c r="J1026" s="29"/>
      <c r="K1026" s="29"/>
    </row>
    <row r="1027" spans="10:11" x14ac:dyDescent="0.2">
      <c r="J1027" s="29"/>
      <c r="K1027" s="29"/>
    </row>
    <row r="1028" spans="10:11" x14ac:dyDescent="0.2">
      <c r="J1028" s="29"/>
      <c r="K1028" s="29"/>
    </row>
    <row r="1029" spans="10:11" x14ac:dyDescent="0.2">
      <c r="J1029" s="29"/>
      <c r="K1029" s="29"/>
    </row>
    <row r="1030" spans="10:11" x14ac:dyDescent="0.2">
      <c r="J1030" s="29"/>
      <c r="K1030" s="29"/>
    </row>
    <row r="1031" spans="10:11" x14ac:dyDescent="0.2">
      <c r="J1031" s="29"/>
      <c r="K1031" s="29"/>
    </row>
    <row r="1032" spans="10:11" x14ac:dyDescent="0.2">
      <c r="J1032" s="29"/>
      <c r="K1032" s="29"/>
    </row>
    <row r="1033" spans="10:11" x14ac:dyDescent="0.2">
      <c r="J1033" s="29"/>
      <c r="K1033" s="29"/>
    </row>
    <row r="1034" spans="10:11" x14ac:dyDescent="0.2">
      <c r="J1034" s="29"/>
      <c r="K1034" s="29"/>
    </row>
    <row r="1035" spans="10:11" x14ac:dyDescent="0.2">
      <c r="J1035" s="29"/>
      <c r="K1035" s="29"/>
    </row>
    <row r="1036" spans="10:11" x14ac:dyDescent="0.2">
      <c r="J1036" s="29"/>
      <c r="K1036" s="29"/>
    </row>
    <row r="1037" spans="10:11" x14ac:dyDescent="0.2">
      <c r="J1037" s="29"/>
      <c r="K1037" s="29"/>
    </row>
    <row r="1038" spans="10:11" x14ac:dyDescent="0.2">
      <c r="J1038" s="29"/>
      <c r="K1038" s="29"/>
    </row>
    <row r="1039" spans="10:11" x14ac:dyDescent="0.2">
      <c r="J1039" s="29"/>
      <c r="K1039" s="29"/>
    </row>
    <row r="1040" spans="10:11" x14ac:dyDescent="0.2">
      <c r="J1040" s="29"/>
      <c r="K1040" s="29"/>
    </row>
    <row r="1041" spans="10:11" x14ac:dyDescent="0.2">
      <c r="J1041" s="29"/>
      <c r="K1041" s="29"/>
    </row>
    <row r="1042" spans="10:11" x14ac:dyDescent="0.2">
      <c r="J1042" s="29"/>
      <c r="K1042" s="29"/>
    </row>
    <row r="1043" spans="10:11" x14ac:dyDescent="0.2">
      <c r="J1043" s="29"/>
      <c r="K1043" s="29"/>
    </row>
    <row r="1044" spans="10:11" x14ac:dyDescent="0.2">
      <c r="J1044" s="29"/>
      <c r="K1044" s="29"/>
    </row>
    <row r="1045" spans="10:11" x14ac:dyDescent="0.2">
      <c r="J1045" s="29"/>
      <c r="K1045" s="29"/>
    </row>
    <row r="1046" spans="10:11" x14ac:dyDescent="0.2">
      <c r="J1046" s="29"/>
      <c r="K1046" s="29"/>
    </row>
    <row r="1047" spans="10:11" x14ac:dyDescent="0.2">
      <c r="J1047" s="29"/>
      <c r="K1047" s="29"/>
    </row>
    <row r="1048" spans="10:11" x14ac:dyDescent="0.2">
      <c r="J1048" s="29"/>
      <c r="K1048" s="29"/>
    </row>
    <row r="1049" spans="10:11" x14ac:dyDescent="0.2">
      <c r="J1049" s="29"/>
      <c r="K1049" s="29"/>
    </row>
    <row r="1050" spans="10:11" x14ac:dyDescent="0.2">
      <c r="J1050" s="29"/>
      <c r="K1050" s="29"/>
    </row>
    <row r="1051" spans="10:11" x14ac:dyDescent="0.2">
      <c r="J1051" s="29"/>
      <c r="K1051" s="29"/>
    </row>
    <row r="1052" spans="10:11" x14ac:dyDescent="0.2">
      <c r="J1052" s="29"/>
      <c r="K1052" s="29"/>
    </row>
    <row r="1053" spans="10:11" x14ac:dyDescent="0.2">
      <c r="J1053" s="29"/>
      <c r="K1053" s="29"/>
    </row>
    <row r="1054" spans="10:11" x14ac:dyDescent="0.2">
      <c r="J1054" s="29"/>
      <c r="K1054" s="29"/>
    </row>
    <row r="1055" spans="10:11" x14ac:dyDescent="0.2">
      <c r="J1055" s="29"/>
      <c r="K1055" s="29"/>
    </row>
    <row r="1056" spans="10:11" x14ac:dyDescent="0.2">
      <c r="J1056" s="29"/>
      <c r="K1056" s="29"/>
    </row>
    <row r="1057" spans="10:11" x14ac:dyDescent="0.2">
      <c r="J1057" s="29"/>
      <c r="K1057" s="29"/>
    </row>
    <row r="1058" spans="10:11" x14ac:dyDescent="0.2">
      <c r="J1058" s="29"/>
      <c r="K1058" s="29"/>
    </row>
    <row r="1059" spans="10:11" x14ac:dyDescent="0.2">
      <c r="J1059" s="29"/>
      <c r="K1059" s="29"/>
    </row>
    <row r="1060" spans="10:11" x14ac:dyDescent="0.2">
      <c r="J1060" s="29"/>
      <c r="K1060" s="29"/>
    </row>
    <row r="1061" spans="10:11" x14ac:dyDescent="0.2">
      <c r="J1061" s="29"/>
      <c r="K1061" s="29"/>
    </row>
    <row r="1062" spans="10:11" x14ac:dyDescent="0.2">
      <c r="J1062" s="29"/>
      <c r="K1062" s="29"/>
    </row>
    <row r="1063" spans="10:11" x14ac:dyDescent="0.2">
      <c r="J1063" s="29"/>
      <c r="K1063" s="29"/>
    </row>
    <row r="1064" spans="10:11" x14ac:dyDescent="0.2">
      <c r="J1064" s="29"/>
      <c r="K1064" s="29"/>
    </row>
    <row r="1065" spans="10:11" x14ac:dyDescent="0.2">
      <c r="J1065" s="29"/>
      <c r="K1065" s="29"/>
    </row>
    <row r="1066" spans="10:11" x14ac:dyDescent="0.2">
      <c r="J1066" s="29"/>
      <c r="K1066" s="29"/>
    </row>
    <row r="1067" spans="10:11" x14ac:dyDescent="0.2">
      <c r="J1067" s="29"/>
      <c r="K1067" s="29"/>
    </row>
    <row r="1068" spans="10:11" x14ac:dyDescent="0.2">
      <c r="J1068" s="29"/>
      <c r="K1068" s="29"/>
    </row>
    <row r="1069" spans="10:11" x14ac:dyDescent="0.2">
      <c r="J1069" s="29"/>
      <c r="K1069" s="29"/>
    </row>
    <row r="1070" spans="10:11" x14ac:dyDescent="0.2">
      <c r="J1070" s="29"/>
      <c r="K1070" s="29"/>
    </row>
    <row r="1071" spans="10:11" x14ac:dyDescent="0.2">
      <c r="J1071" s="29"/>
      <c r="K1071" s="29"/>
    </row>
    <row r="1072" spans="10:11" x14ac:dyDescent="0.2">
      <c r="J1072" s="29"/>
      <c r="K1072" s="29"/>
    </row>
    <row r="1073" spans="10:11" x14ac:dyDescent="0.2">
      <c r="J1073" s="29"/>
      <c r="K1073" s="29"/>
    </row>
    <row r="1074" spans="10:11" x14ac:dyDescent="0.2">
      <c r="J1074" s="29"/>
      <c r="K1074" s="29"/>
    </row>
    <row r="1075" spans="10:11" x14ac:dyDescent="0.2">
      <c r="J1075" s="29"/>
      <c r="K1075" s="29"/>
    </row>
    <row r="1076" spans="10:11" x14ac:dyDescent="0.2">
      <c r="J1076" s="29"/>
      <c r="K1076" s="29"/>
    </row>
    <row r="1077" spans="10:11" x14ac:dyDescent="0.2">
      <c r="J1077" s="29"/>
      <c r="K1077" s="29"/>
    </row>
    <row r="1078" spans="10:11" x14ac:dyDescent="0.2">
      <c r="J1078" s="29"/>
      <c r="K1078" s="29"/>
    </row>
    <row r="1079" spans="10:11" x14ac:dyDescent="0.2">
      <c r="J1079" s="29"/>
      <c r="K1079" s="29"/>
    </row>
    <row r="1080" spans="10:11" x14ac:dyDescent="0.2">
      <c r="J1080" s="29"/>
      <c r="K1080" s="29"/>
    </row>
    <row r="1081" spans="10:11" x14ac:dyDescent="0.2">
      <c r="J1081" s="29"/>
      <c r="K1081" s="29"/>
    </row>
    <row r="1082" spans="10:11" x14ac:dyDescent="0.2">
      <c r="J1082" s="29"/>
      <c r="K1082" s="29"/>
    </row>
    <row r="1083" spans="10:11" x14ac:dyDescent="0.2">
      <c r="J1083" s="29"/>
      <c r="K1083" s="29"/>
    </row>
    <row r="1084" spans="10:11" x14ac:dyDescent="0.2">
      <c r="J1084" s="29"/>
      <c r="K1084" s="29"/>
    </row>
    <row r="1085" spans="10:11" x14ac:dyDescent="0.2">
      <c r="J1085" s="29"/>
      <c r="K1085" s="29"/>
    </row>
    <row r="1086" spans="10:11" x14ac:dyDescent="0.2">
      <c r="J1086" s="29"/>
      <c r="K1086" s="29"/>
    </row>
    <row r="1087" spans="10:11" x14ac:dyDescent="0.2">
      <c r="J1087" s="29"/>
      <c r="K1087" s="29"/>
    </row>
    <row r="1088" spans="10:11" x14ac:dyDescent="0.2">
      <c r="J1088" s="29"/>
      <c r="K1088" s="29"/>
    </row>
    <row r="1089" spans="10:11" x14ac:dyDescent="0.2">
      <c r="J1089" s="29"/>
      <c r="K1089" s="29"/>
    </row>
    <row r="1090" spans="10:11" x14ac:dyDescent="0.2">
      <c r="J1090" s="29"/>
      <c r="K1090" s="29"/>
    </row>
    <row r="1091" spans="10:11" x14ac:dyDescent="0.2">
      <c r="J1091" s="29"/>
      <c r="K1091" s="29"/>
    </row>
    <row r="1092" spans="10:11" x14ac:dyDescent="0.2">
      <c r="J1092" s="29"/>
      <c r="K1092" s="29"/>
    </row>
    <row r="1093" spans="10:11" x14ac:dyDescent="0.2">
      <c r="J1093" s="29"/>
      <c r="K1093" s="29"/>
    </row>
    <row r="1094" spans="10:11" x14ac:dyDescent="0.2">
      <c r="J1094" s="29"/>
      <c r="K1094" s="29"/>
    </row>
    <row r="1095" spans="10:11" x14ac:dyDescent="0.2">
      <c r="J1095" s="29"/>
      <c r="K1095" s="29"/>
    </row>
    <row r="1096" spans="10:11" x14ac:dyDescent="0.2">
      <c r="J1096" s="29"/>
      <c r="K1096" s="29"/>
    </row>
    <row r="1097" spans="10:11" x14ac:dyDescent="0.2">
      <c r="J1097" s="29"/>
      <c r="K1097" s="29"/>
    </row>
    <row r="1098" spans="10:11" x14ac:dyDescent="0.2">
      <c r="J1098" s="29"/>
      <c r="K1098" s="29"/>
    </row>
    <row r="1099" spans="10:11" x14ac:dyDescent="0.2">
      <c r="J1099" s="29"/>
      <c r="K1099" s="29"/>
    </row>
    <row r="1100" spans="10:11" x14ac:dyDescent="0.2">
      <c r="J1100" s="29"/>
      <c r="K1100" s="29"/>
    </row>
    <row r="1101" spans="10:11" x14ac:dyDescent="0.2">
      <c r="J1101" s="29"/>
      <c r="K1101" s="29"/>
    </row>
    <row r="1102" spans="10:11" x14ac:dyDescent="0.2">
      <c r="J1102" s="29"/>
      <c r="K1102" s="29"/>
    </row>
    <row r="1103" spans="10:11" x14ac:dyDescent="0.2">
      <c r="J1103" s="29"/>
      <c r="K1103" s="29"/>
    </row>
    <row r="1104" spans="10:11" x14ac:dyDescent="0.2">
      <c r="J1104" s="29"/>
      <c r="K1104" s="29"/>
    </row>
    <row r="1105" spans="10:11" x14ac:dyDescent="0.2">
      <c r="J1105" s="29"/>
      <c r="K1105" s="29"/>
    </row>
    <row r="1106" spans="10:11" x14ac:dyDescent="0.2">
      <c r="J1106" s="29"/>
      <c r="K1106" s="29"/>
    </row>
    <row r="1107" spans="10:11" x14ac:dyDescent="0.2">
      <c r="J1107" s="29"/>
      <c r="K1107" s="29"/>
    </row>
    <row r="1108" spans="10:11" x14ac:dyDescent="0.2">
      <c r="J1108" s="29"/>
      <c r="K1108" s="29"/>
    </row>
    <row r="1109" spans="10:11" x14ac:dyDescent="0.2">
      <c r="J1109" s="29"/>
      <c r="K1109" s="29"/>
    </row>
    <row r="1110" spans="10:11" x14ac:dyDescent="0.2">
      <c r="J1110" s="29"/>
      <c r="K1110" s="29"/>
    </row>
    <row r="1111" spans="10:11" x14ac:dyDescent="0.2">
      <c r="J1111" s="29"/>
      <c r="K1111" s="29"/>
    </row>
    <row r="1112" spans="10:11" x14ac:dyDescent="0.2">
      <c r="J1112" s="29"/>
      <c r="K1112" s="29"/>
    </row>
    <row r="1113" spans="10:11" x14ac:dyDescent="0.2">
      <c r="J1113" s="29"/>
      <c r="K1113" s="29"/>
    </row>
    <row r="1114" spans="10:11" x14ac:dyDescent="0.2">
      <c r="J1114" s="29"/>
      <c r="K1114" s="29"/>
    </row>
    <row r="1115" spans="10:11" x14ac:dyDescent="0.2">
      <c r="J1115" s="29"/>
      <c r="K1115" s="29"/>
    </row>
    <row r="1116" spans="10:11" x14ac:dyDescent="0.2">
      <c r="J1116" s="29"/>
      <c r="K1116" s="29"/>
    </row>
    <row r="1117" spans="10:11" x14ac:dyDescent="0.2">
      <c r="J1117" s="29"/>
      <c r="K1117" s="29"/>
    </row>
    <row r="1118" spans="10:11" x14ac:dyDescent="0.2">
      <c r="J1118" s="29"/>
      <c r="K1118" s="29"/>
    </row>
    <row r="1119" spans="10:11" x14ac:dyDescent="0.2">
      <c r="J1119" s="29"/>
      <c r="K1119" s="29"/>
    </row>
    <row r="1120" spans="10:11" x14ac:dyDescent="0.2">
      <c r="J1120" s="29"/>
      <c r="K1120" s="29"/>
    </row>
    <row r="1121" spans="10:11" x14ac:dyDescent="0.2">
      <c r="J1121" s="29"/>
      <c r="K1121" s="29"/>
    </row>
    <row r="1122" spans="10:11" x14ac:dyDescent="0.2">
      <c r="J1122" s="29"/>
      <c r="K1122" s="29"/>
    </row>
    <row r="1123" spans="10:11" x14ac:dyDescent="0.2">
      <c r="J1123" s="29"/>
      <c r="K1123" s="29"/>
    </row>
    <row r="1124" spans="10:11" x14ac:dyDescent="0.2">
      <c r="J1124" s="29"/>
      <c r="K1124" s="29"/>
    </row>
    <row r="1125" spans="10:11" x14ac:dyDescent="0.2">
      <c r="J1125" s="29"/>
      <c r="K1125" s="29"/>
    </row>
    <row r="1126" spans="10:11" x14ac:dyDescent="0.2">
      <c r="J1126" s="29"/>
      <c r="K1126" s="29"/>
    </row>
    <row r="1127" spans="10:11" x14ac:dyDescent="0.2">
      <c r="J1127" s="29"/>
      <c r="K1127" s="29"/>
    </row>
    <row r="1128" spans="10:11" x14ac:dyDescent="0.2">
      <c r="J1128" s="29"/>
      <c r="K1128" s="29"/>
    </row>
    <row r="1129" spans="10:11" x14ac:dyDescent="0.2">
      <c r="J1129" s="29"/>
      <c r="K1129" s="29"/>
    </row>
    <row r="1130" spans="10:11" x14ac:dyDescent="0.2">
      <c r="J1130" s="29"/>
      <c r="K1130" s="29"/>
    </row>
    <row r="1131" spans="10:11" x14ac:dyDescent="0.2">
      <c r="J1131" s="29"/>
      <c r="K1131" s="29"/>
    </row>
    <row r="1132" spans="10:11" x14ac:dyDescent="0.2">
      <c r="J1132" s="29"/>
      <c r="K1132" s="29"/>
    </row>
    <row r="1133" spans="10:11" x14ac:dyDescent="0.2">
      <c r="J1133" s="29"/>
      <c r="K1133" s="29"/>
    </row>
    <row r="1134" spans="10:11" x14ac:dyDescent="0.2">
      <c r="J1134" s="29"/>
      <c r="K1134" s="29"/>
    </row>
    <row r="1135" spans="10:11" x14ac:dyDescent="0.2">
      <c r="J1135" s="29"/>
      <c r="K1135" s="29"/>
    </row>
    <row r="1136" spans="10:11" x14ac:dyDescent="0.2">
      <c r="J1136" s="29"/>
      <c r="K1136" s="29"/>
    </row>
    <row r="1137" spans="10:11" x14ac:dyDescent="0.2">
      <c r="J1137" s="29"/>
      <c r="K1137" s="29"/>
    </row>
    <row r="1138" spans="10:11" x14ac:dyDescent="0.2">
      <c r="J1138" s="29"/>
      <c r="K1138" s="29"/>
    </row>
    <row r="1139" spans="10:11" x14ac:dyDescent="0.2">
      <c r="J1139" s="29"/>
      <c r="K1139" s="29"/>
    </row>
    <row r="1140" spans="10:11" x14ac:dyDescent="0.2">
      <c r="J1140" s="29"/>
      <c r="K1140" s="29"/>
    </row>
    <row r="1141" spans="10:11" x14ac:dyDescent="0.2">
      <c r="J1141" s="29"/>
      <c r="K1141" s="29"/>
    </row>
    <row r="1142" spans="10:11" x14ac:dyDescent="0.2">
      <c r="J1142" s="29"/>
      <c r="K1142" s="29"/>
    </row>
    <row r="1143" spans="10:11" x14ac:dyDescent="0.2">
      <c r="J1143" s="29"/>
      <c r="K1143" s="29"/>
    </row>
    <row r="1144" spans="10:11" x14ac:dyDescent="0.2">
      <c r="J1144" s="29"/>
      <c r="K1144" s="29"/>
    </row>
    <row r="1145" spans="10:11" x14ac:dyDescent="0.2">
      <c r="J1145" s="29"/>
      <c r="K1145" s="29"/>
    </row>
    <row r="1146" spans="10:11" x14ac:dyDescent="0.2">
      <c r="J1146" s="29"/>
      <c r="K1146" s="29"/>
    </row>
    <row r="1147" spans="10:11" x14ac:dyDescent="0.2">
      <c r="J1147" s="29"/>
      <c r="K1147" s="29"/>
    </row>
    <row r="1148" spans="10:11" x14ac:dyDescent="0.2">
      <c r="J1148" s="29"/>
      <c r="K1148" s="29"/>
    </row>
    <row r="1149" spans="10:11" x14ac:dyDescent="0.2">
      <c r="J1149" s="29"/>
      <c r="K1149" s="29"/>
    </row>
    <row r="1150" spans="10:11" x14ac:dyDescent="0.2">
      <c r="J1150" s="29"/>
      <c r="K1150" s="29"/>
    </row>
    <row r="1151" spans="10:11" x14ac:dyDescent="0.2">
      <c r="J1151" s="29"/>
      <c r="K1151" s="29"/>
    </row>
    <row r="1152" spans="10:11" x14ac:dyDescent="0.2">
      <c r="J1152" s="29"/>
      <c r="K1152" s="29"/>
    </row>
    <row r="1153" spans="10:11" x14ac:dyDescent="0.2">
      <c r="J1153" s="29"/>
      <c r="K1153" s="29"/>
    </row>
    <row r="1154" spans="10:11" x14ac:dyDescent="0.2">
      <c r="J1154" s="29"/>
      <c r="K1154" s="29"/>
    </row>
    <row r="1155" spans="10:11" x14ac:dyDescent="0.2">
      <c r="J1155" s="29"/>
      <c r="K1155" s="29"/>
    </row>
    <row r="1156" spans="10:11" x14ac:dyDescent="0.2">
      <c r="J1156" s="29"/>
      <c r="K1156" s="29"/>
    </row>
    <row r="1157" spans="10:11" x14ac:dyDescent="0.2">
      <c r="J1157" s="29"/>
      <c r="K1157" s="29"/>
    </row>
    <row r="1158" spans="10:11" x14ac:dyDescent="0.2">
      <c r="J1158" s="29"/>
      <c r="K1158" s="29"/>
    </row>
    <row r="1159" spans="10:11" x14ac:dyDescent="0.2">
      <c r="J1159" s="29"/>
      <c r="K1159" s="29"/>
    </row>
    <row r="1160" spans="10:11" x14ac:dyDescent="0.2">
      <c r="J1160" s="29"/>
      <c r="K1160" s="29"/>
    </row>
    <row r="1161" spans="10:11" x14ac:dyDescent="0.2">
      <c r="J1161" s="29"/>
      <c r="K1161" s="29"/>
    </row>
    <row r="1162" spans="10:11" x14ac:dyDescent="0.2">
      <c r="J1162" s="29"/>
      <c r="K1162" s="29"/>
    </row>
    <row r="1163" spans="10:11" x14ac:dyDescent="0.2">
      <c r="J1163" s="29"/>
      <c r="K1163" s="29"/>
    </row>
    <row r="1164" spans="10:11" x14ac:dyDescent="0.2">
      <c r="J1164" s="29"/>
      <c r="K1164" s="29"/>
    </row>
    <row r="1165" spans="10:11" x14ac:dyDescent="0.2">
      <c r="J1165" s="29"/>
      <c r="K1165" s="29"/>
    </row>
    <row r="1166" spans="10:11" x14ac:dyDescent="0.2">
      <c r="J1166" s="29"/>
      <c r="K1166" s="29"/>
    </row>
    <row r="1167" spans="10:11" x14ac:dyDescent="0.2">
      <c r="J1167" s="29"/>
      <c r="K1167" s="29"/>
    </row>
    <row r="1168" spans="10:11" x14ac:dyDescent="0.2">
      <c r="J1168" s="29"/>
      <c r="K1168" s="29"/>
    </row>
    <row r="1169" spans="10:11" x14ac:dyDescent="0.2">
      <c r="J1169" s="29"/>
      <c r="K1169" s="29"/>
    </row>
    <row r="1170" spans="10:11" x14ac:dyDescent="0.2">
      <c r="J1170" s="29"/>
      <c r="K1170" s="29"/>
    </row>
    <row r="1171" spans="10:11" x14ac:dyDescent="0.2">
      <c r="J1171" s="29"/>
      <c r="K1171" s="29"/>
    </row>
    <row r="1172" spans="10:11" x14ac:dyDescent="0.2">
      <c r="J1172" s="29"/>
      <c r="K1172" s="29"/>
    </row>
    <row r="1173" spans="10:11" x14ac:dyDescent="0.2">
      <c r="J1173" s="29"/>
      <c r="K1173" s="29"/>
    </row>
    <row r="1174" spans="10:11" x14ac:dyDescent="0.2">
      <c r="J1174" s="29"/>
      <c r="K1174" s="29"/>
    </row>
    <row r="1175" spans="10:11" x14ac:dyDescent="0.2">
      <c r="J1175" s="29"/>
      <c r="K1175" s="29"/>
    </row>
    <row r="1176" spans="10:11" x14ac:dyDescent="0.2">
      <c r="J1176" s="29"/>
      <c r="K1176" s="29"/>
    </row>
    <row r="1177" spans="10:11" x14ac:dyDescent="0.2">
      <c r="J1177" s="29"/>
      <c r="K1177" s="29"/>
    </row>
    <row r="1178" spans="10:11" x14ac:dyDescent="0.2">
      <c r="J1178" s="29"/>
      <c r="K1178" s="29"/>
    </row>
    <row r="1179" spans="10:11" x14ac:dyDescent="0.2">
      <c r="J1179" s="29"/>
      <c r="K1179" s="29"/>
    </row>
    <row r="1180" spans="10:11" x14ac:dyDescent="0.2">
      <c r="J1180" s="29"/>
      <c r="K1180" s="29"/>
    </row>
    <row r="1181" spans="10:11" x14ac:dyDescent="0.2">
      <c r="J1181" s="29"/>
      <c r="K1181" s="29"/>
    </row>
    <row r="1182" spans="10:11" x14ac:dyDescent="0.2">
      <c r="J1182" s="29"/>
      <c r="K1182" s="29"/>
    </row>
    <row r="1183" spans="10:11" x14ac:dyDescent="0.2">
      <c r="J1183" s="29"/>
      <c r="K1183" s="29"/>
    </row>
    <row r="1184" spans="10:11" x14ac:dyDescent="0.2">
      <c r="J1184" s="29"/>
      <c r="K1184" s="29"/>
    </row>
    <row r="1185" spans="10:11" x14ac:dyDescent="0.2">
      <c r="J1185" s="29"/>
      <c r="K1185" s="29"/>
    </row>
    <row r="1186" spans="10:11" x14ac:dyDescent="0.2">
      <c r="J1186" s="29"/>
      <c r="K1186" s="29"/>
    </row>
    <row r="1187" spans="10:11" x14ac:dyDescent="0.2">
      <c r="J1187" s="29"/>
      <c r="K1187" s="29"/>
    </row>
    <row r="1188" spans="10:11" x14ac:dyDescent="0.2">
      <c r="J1188" s="29"/>
      <c r="K1188" s="29"/>
    </row>
    <row r="1189" spans="10:11" x14ac:dyDescent="0.2">
      <c r="J1189" s="29"/>
      <c r="K1189" s="29"/>
    </row>
    <row r="1190" spans="10:11" x14ac:dyDescent="0.2">
      <c r="J1190" s="29"/>
      <c r="K1190" s="29"/>
    </row>
    <row r="1191" spans="10:11" x14ac:dyDescent="0.2">
      <c r="J1191" s="29"/>
      <c r="K1191" s="29"/>
    </row>
    <row r="1192" spans="10:11" x14ac:dyDescent="0.2">
      <c r="J1192" s="29"/>
      <c r="K1192" s="29"/>
    </row>
    <row r="1193" spans="10:11" x14ac:dyDescent="0.2">
      <c r="J1193" s="29"/>
      <c r="K1193" s="29"/>
    </row>
    <row r="1194" spans="10:11" x14ac:dyDescent="0.2">
      <c r="J1194" s="29"/>
      <c r="K1194" s="29"/>
    </row>
    <row r="1195" spans="10:11" x14ac:dyDescent="0.2">
      <c r="J1195" s="29"/>
      <c r="K1195" s="29"/>
    </row>
    <row r="1196" spans="10:11" x14ac:dyDescent="0.2">
      <c r="J1196" s="29"/>
      <c r="K1196" s="29"/>
    </row>
    <row r="1197" spans="10:11" x14ac:dyDescent="0.2">
      <c r="J1197" s="29"/>
      <c r="K1197" s="29"/>
    </row>
    <row r="1198" spans="10:11" x14ac:dyDescent="0.2">
      <c r="J1198" s="29"/>
      <c r="K1198" s="29"/>
    </row>
    <row r="1199" spans="10:11" x14ac:dyDescent="0.2">
      <c r="J1199" s="29"/>
      <c r="K1199" s="29"/>
    </row>
    <row r="1200" spans="10:11" x14ac:dyDescent="0.2">
      <c r="J1200" s="29"/>
      <c r="K1200" s="29"/>
    </row>
    <row r="1201" spans="10:11" x14ac:dyDescent="0.2">
      <c r="J1201" s="29"/>
      <c r="K1201" s="29"/>
    </row>
    <row r="1202" spans="10:11" x14ac:dyDescent="0.2">
      <c r="J1202" s="29"/>
      <c r="K1202" s="29"/>
    </row>
    <row r="1203" spans="10:11" x14ac:dyDescent="0.2">
      <c r="J1203" s="29"/>
      <c r="K1203" s="29"/>
    </row>
    <row r="1204" spans="10:11" x14ac:dyDescent="0.2">
      <c r="J1204" s="29"/>
      <c r="K1204" s="29"/>
    </row>
    <row r="1205" spans="10:11" x14ac:dyDescent="0.2">
      <c r="J1205" s="29"/>
      <c r="K1205" s="29"/>
    </row>
    <row r="1206" spans="10:11" x14ac:dyDescent="0.2">
      <c r="J1206" s="29"/>
      <c r="K1206" s="29"/>
    </row>
    <row r="1207" spans="10:11" x14ac:dyDescent="0.2">
      <c r="J1207" s="29"/>
      <c r="K1207" s="29"/>
    </row>
    <row r="1208" spans="10:11" x14ac:dyDescent="0.2">
      <c r="J1208" s="29"/>
      <c r="K1208" s="29"/>
    </row>
    <row r="1209" spans="10:11" x14ac:dyDescent="0.2">
      <c r="J1209" s="29"/>
      <c r="K1209" s="29"/>
    </row>
    <row r="1210" spans="10:11" x14ac:dyDescent="0.2">
      <c r="J1210" s="29"/>
      <c r="K1210" s="29"/>
    </row>
    <row r="1211" spans="10:11" x14ac:dyDescent="0.2">
      <c r="J1211" s="29"/>
      <c r="K1211" s="29"/>
    </row>
    <row r="1212" spans="10:11" x14ac:dyDescent="0.2">
      <c r="J1212" s="29"/>
      <c r="K1212" s="29"/>
    </row>
    <row r="1213" spans="10:11" x14ac:dyDescent="0.2">
      <c r="J1213" s="29"/>
      <c r="K1213" s="29"/>
    </row>
    <row r="1214" spans="10:11" x14ac:dyDescent="0.2">
      <c r="J1214" s="29"/>
      <c r="K1214" s="29"/>
    </row>
    <row r="1215" spans="10:11" x14ac:dyDescent="0.2">
      <c r="J1215" s="29"/>
      <c r="K1215" s="29"/>
    </row>
    <row r="1216" spans="10:11" x14ac:dyDescent="0.2">
      <c r="J1216" s="29"/>
      <c r="K1216" s="29"/>
    </row>
    <row r="1217" spans="10:11" x14ac:dyDescent="0.2">
      <c r="J1217" s="29"/>
      <c r="K1217" s="29"/>
    </row>
    <row r="1218" spans="10:11" x14ac:dyDescent="0.2">
      <c r="J1218" s="29"/>
      <c r="K1218" s="29"/>
    </row>
    <row r="1219" spans="10:11" x14ac:dyDescent="0.2">
      <c r="J1219" s="29"/>
      <c r="K1219" s="29"/>
    </row>
    <row r="1220" spans="10:11" x14ac:dyDescent="0.2">
      <c r="J1220" s="29"/>
      <c r="K1220" s="29"/>
    </row>
    <row r="1221" spans="10:11" x14ac:dyDescent="0.2">
      <c r="J1221" s="29"/>
      <c r="K1221" s="29"/>
    </row>
    <row r="1222" spans="10:11" x14ac:dyDescent="0.2">
      <c r="J1222" s="29"/>
      <c r="K1222" s="29"/>
    </row>
    <row r="1223" spans="10:11" x14ac:dyDescent="0.2">
      <c r="J1223" s="29"/>
      <c r="K1223" s="29"/>
    </row>
    <row r="1224" spans="10:11" x14ac:dyDescent="0.2">
      <c r="J1224" s="29"/>
      <c r="K1224" s="29"/>
    </row>
    <row r="1225" spans="10:11" x14ac:dyDescent="0.2">
      <c r="J1225" s="29"/>
      <c r="K1225" s="29"/>
    </row>
    <row r="1226" spans="10:11" x14ac:dyDescent="0.2">
      <c r="J1226" s="29"/>
      <c r="K1226" s="29"/>
    </row>
    <row r="1227" spans="10:11" x14ac:dyDescent="0.2">
      <c r="J1227" s="29"/>
      <c r="K1227" s="29"/>
    </row>
    <row r="1228" spans="10:11" x14ac:dyDescent="0.2">
      <c r="J1228" s="29"/>
      <c r="K1228" s="29"/>
    </row>
    <row r="1229" spans="10:11" x14ac:dyDescent="0.2">
      <c r="J1229" s="29"/>
      <c r="K1229" s="29"/>
    </row>
    <row r="1230" spans="10:11" x14ac:dyDescent="0.2">
      <c r="J1230" s="29"/>
      <c r="K1230" s="29"/>
    </row>
    <row r="1231" spans="10:11" x14ac:dyDescent="0.2">
      <c r="J1231" s="29"/>
      <c r="K1231" s="29"/>
    </row>
    <row r="1232" spans="10:11" x14ac:dyDescent="0.2">
      <c r="J1232" s="29"/>
    </row>
    <row r="1233" spans="10:10" x14ac:dyDescent="0.2">
      <c r="J1233" s="29"/>
    </row>
    <row r="1234" spans="10:10" x14ac:dyDescent="0.2">
      <c r="J1234" s="29"/>
    </row>
    <row r="1235" spans="10:10" x14ac:dyDescent="0.2">
      <c r="J1235" s="29"/>
    </row>
    <row r="1236" spans="10:10" x14ac:dyDescent="0.2">
      <c r="J1236" s="29"/>
    </row>
    <row r="1237" spans="10:10" x14ac:dyDescent="0.2">
      <c r="J1237" s="29"/>
    </row>
    <row r="1238" spans="10:10" x14ac:dyDescent="0.2">
      <c r="J1238" s="29"/>
    </row>
    <row r="1239" spans="10:10" x14ac:dyDescent="0.2">
      <c r="J1239" s="29"/>
    </row>
    <row r="1240" spans="10:10" x14ac:dyDescent="0.2">
      <c r="J1240" s="29"/>
    </row>
    <row r="1241" spans="10:10" x14ac:dyDescent="0.2">
      <c r="J1241" s="29"/>
    </row>
    <row r="1242" spans="10:10" x14ac:dyDescent="0.2">
      <c r="J1242" s="29"/>
    </row>
    <row r="1243" spans="10:10" x14ac:dyDescent="0.2">
      <c r="J1243" s="29"/>
    </row>
    <row r="1244" spans="10:10" x14ac:dyDescent="0.2">
      <c r="J1244" s="29"/>
    </row>
    <row r="1245" spans="10:10" x14ac:dyDescent="0.2">
      <c r="J1245" s="29"/>
    </row>
    <row r="1246" spans="10:10" x14ac:dyDescent="0.2">
      <c r="J1246" s="29"/>
    </row>
    <row r="1247" spans="10:10" x14ac:dyDescent="0.2">
      <c r="J1247" s="29"/>
    </row>
    <row r="1248" spans="10:10" x14ac:dyDescent="0.2">
      <c r="J1248" s="29"/>
    </row>
    <row r="1249" spans="10:10" x14ac:dyDescent="0.2">
      <c r="J1249" s="29"/>
    </row>
    <row r="1250" spans="10:10" x14ac:dyDescent="0.2">
      <c r="J1250" s="29"/>
    </row>
    <row r="1251" spans="10:10" x14ac:dyDescent="0.2">
      <c r="J1251" s="29"/>
    </row>
    <row r="1252" spans="10:10" x14ac:dyDescent="0.2">
      <c r="J1252" s="29"/>
    </row>
    <row r="1253" spans="10:10" x14ac:dyDescent="0.2">
      <c r="J1253" s="29"/>
    </row>
    <row r="1254" spans="10:10" x14ac:dyDescent="0.2">
      <c r="J1254" s="29"/>
    </row>
    <row r="1255" spans="10:10" x14ac:dyDescent="0.2">
      <c r="J1255" s="29"/>
    </row>
    <row r="1256" spans="10:10" x14ac:dyDescent="0.2">
      <c r="J1256" s="29"/>
    </row>
    <row r="1257" spans="10:10" x14ac:dyDescent="0.2">
      <c r="J1257" s="29"/>
    </row>
    <row r="1258" spans="10:10" x14ac:dyDescent="0.2">
      <c r="J1258" s="29"/>
    </row>
    <row r="1259" spans="10:10" x14ac:dyDescent="0.2">
      <c r="J1259" s="29"/>
    </row>
    <row r="1260" spans="10:10" x14ac:dyDescent="0.2">
      <c r="J1260" s="29"/>
    </row>
    <row r="1261" spans="10:10" x14ac:dyDescent="0.2">
      <c r="J1261" s="29"/>
    </row>
    <row r="1262" spans="10:10" x14ac:dyDescent="0.2">
      <c r="J1262" s="29"/>
    </row>
    <row r="1263" spans="10:10" x14ac:dyDescent="0.2">
      <c r="J1263" s="29"/>
    </row>
    <row r="1264" spans="10:10" x14ac:dyDescent="0.2">
      <c r="J1264" s="29"/>
    </row>
    <row r="1265" spans="10:10" x14ac:dyDescent="0.2">
      <c r="J1265" s="29"/>
    </row>
    <row r="1266" spans="10:10" x14ac:dyDescent="0.2">
      <c r="J1266" s="29"/>
    </row>
    <row r="1267" spans="10:10" x14ac:dyDescent="0.2">
      <c r="J1267" s="29"/>
    </row>
    <row r="1268" spans="10:10" x14ac:dyDescent="0.2">
      <c r="J1268" s="29"/>
    </row>
    <row r="1269" spans="10:10" x14ac:dyDescent="0.2">
      <c r="J1269" s="29"/>
    </row>
    <row r="1270" spans="10:10" x14ac:dyDescent="0.2">
      <c r="J1270" s="29"/>
    </row>
    <row r="1271" spans="10:10" x14ac:dyDescent="0.2">
      <c r="J1271" s="29"/>
    </row>
    <row r="1272" spans="10:10" x14ac:dyDescent="0.2">
      <c r="J1272" s="29"/>
    </row>
    <row r="1273" spans="10:10" x14ac:dyDescent="0.2">
      <c r="J1273" s="29"/>
    </row>
    <row r="1274" spans="10:10" x14ac:dyDescent="0.2">
      <c r="J1274" s="29"/>
    </row>
    <row r="1275" spans="10:10" x14ac:dyDescent="0.2">
      <c r="J1275" s="29"/>
    </row>
    <row r="1276" spans="10:10" x14ac:dyDescent="0.2">
      <c r="J1276" s="29"/>
    </row>
    <row r="1277" spans="10:10" x14ac:dyDescent="0.2">
      <c r="J1277" s="29"/>
    </row>
    <row r="1278" spans="10:10" x14ac:dyDescent="0.2">
      <c r="J1278" s="29"/>
    </row>
    <row r="1279" spans="10:10" x14ac:dyDescent="0.2">
      <c r="J1279" s="29"/>
    </row>
    <row r="1280" spans="10:10" x14ac:dyDescent="0.2">
      <c r="J1280" s="29"/>
    </row>
    <row r="1281" spans="10:10" x14ac:dyDescent="0.2">
      <c r="J1281" s="29"/>
    </row>
    <row r="1282" spans="10:10" x14ac:dyDescent="0.2">
      <c r="J1282" s="29"/>
    </row>
    <row r="1283" spans="10:10" x14ac:dyDescent="0.2">
      <c r="J1283" s="29"/>
    </row>
    <row r="1284" spans="10:10" x14ac:dyDescent="0.2">
      <c r="J1284" s="29"/>
    </row>
    <row r="1285" spans="10:10" x14ac:dyDescent="0.2">
      <c r="J1285" s="29"/>
    </row>
    <row r="1286" spans="10:10" x14ac:dyDescent="0.2">
      <c r="J1286" s="29"/>
    </row>
    <row r="1287" spans="10:10" x14ac:dyDescent="0.2">
      <c r="J1287" s="29"/>
    </row>
    <row r="1288" spans="10:10" x14ac:dyDescent="0.2">
      <c r="J1288" s="29"/>
    </row>
    <row r="1289" spans="10:10" x14ac:dyDescent="0.2">
      <c r="J1289" s="29"/>
    </row>
    <row r="1290" spans="10:10" x14ac:dyDescent="0.2">
      <c r="J1290" s="29"/>
    </row>
    <row r="1291" spans="10:10" x14ac:dyDescent="0.2">
      <c r="J1291" s="29"/>
    </row>
    <row r="1292" spans="10:10" x14ac:dyDescent="0.2">
      <c r="J1292" s="29"/>
    </row>
    <row r="1293" spans="10:10" x14ac:dyDescent="0.2">
      <c r="J1293" s="29"/>
    </row>
    <row r="1294" spans="10:10" x14ac:dyDescent="0.2">
      <c r="J1294" s="29"/>
    </row>
    <row r="1295" spans="10:10" x14ac:dyDescent="0.2">
      <c r="J1295" s="29"/>
    </row>
    <row r="1296" spans="10:10" x14ac:dyDescent="0.2">
      <c r="J1296" s="29"/>
    </row>
    <row r="1297" spans="10:10" x14ac:dyDescent="0.2">
      <c r="J1297" s="29"/>
    </row>
    <row r="1298" spans="10:10" x14ac:dyDescent="0.2">
      <c r="J1298" s="29"/>
    </row>
    <row r="1299" spans="10:10" x14ac:dyDescent="0.2">
      <c r="J1299" s="29"/>
    </row>
    <row r="1300" spans="10:10" x14ac:dyDescent="0.2">
      <c r="J1300" s="29"/>
    </row>
    <row r="1301" spans="10:10" x14ac:dyDescent="0.2">
      <c r="J1301" s="29"/>
    </row>
    <row r="1302" spans="10:10" x14ac:dyDescent="0.2">
      <c r="J1302" s="29"/>
    </row>
    <row r="1303" spans="10:10" x14ac:dyDescent="0.2">
      <c r="J1303" s="29"/>
    </row>
    <row r="1304" spans="10:10" x14ac:dyDescent="0.2">
      <c r="J1304" s="29"/>
    </row>
    <row r="1305" spans="10:10" x14ac:dyDescent="0.2">
      <c r="J1305" s="29"/>
    </row>
    <row r="1306" spans="10:10" x14ac:dyDescent="0.2">
      <c r="J1306" s="29"/>
    </row>
    <row r="1307" spans="10:10" x14ac:dyDescent="0.2">
      <c r="J1307" s="29"/>
    </row>
    <row r="1308" spans="10:10" x14ac:dyDescent="0.2">
      <c r="J1308" s="29"/>
    </row>
    <row r="1309" spans="10:10" x14ac:dyDescent="0.2">
      <c r="J1309" s="29"/>
    </row>
    <row r="1310" spans="10:10" x14ac:dyDescent="0.2">
      <c r="J1310" s="29"/>
    </row>
    <row r="1311" spans="10:10" x14ac:dyDescent="0.2">
      <c r="J1311" s="29"/>
    </row>
    <row r="1312" spans="10:10" x14ac:dyDescent="0.2">
      <c r="J1312" s="29"/>
    </row>
    <row r="1313" spans="10:10" x14ac:dyDescent="0.2">
      <c r="J1313" s="29"/>
    </row>
    <row r="1314" spans="10:10" x14ac:dyDescent="0.2">
      <c r="J1314" s="29"/>
    </row>
    <row r="1315" spans="10:10" x14ac:dyDescent="0.2">
      <c r="J1315" s="29"/>
    </row>
    <row r="1316" spans="10:10" x14ac:dyDescent="0.2">
      <c r="J1316" s="29"/>
    </row>
    <row r="1317" spans="10:10" x14ac:dyDescent="0.2">
      <c r="J1317" s="29"/>
    </row>
    <row r="1318" spans="10:10" x14ac:dyDescent="0.2">
      <c r="J1318" s="29"/>
    </row>
    <row r="1319" spans="10:10" x14ac:dyDescent="0.2">
      <c r="J1319" s="29"/>
    </row>
    <row r="1320" spans="10:10" x14ac:dyDescent="0.2">
      <c r="J1320" s="29"/>
    </row>
    <row r="1321" spans="10:10" x14ac:dyDescent="0.2">
      <c r="J1321" s="29"/>
    </row>
    <row r="1322" spans="10:10" x14ac:dyDescent="0.2">
      <c r="J1322" s="29"/>
    </row>
    <row r="1323" spans="10:10" x14ac:dyDescent="0.2">
      <c r="J1323" s="29"/>
    </row>
    <row r="1324" spans="10:10" x14ac:dyDescent="0.2">
      <c r="J1324" s="29"/>
    </row>
    <row r="1325" spans="10:10" x14ac:dyDescent="0.2">
      <c r="J1325" s="29"/>
    </row>
    <row r="1326" spans="10:10" x14ac:dyDescent="0.2">
      <c r="J1326" s="29"/>
    </row>
    <row r="1327" spans="10:10" x14ac:dyDescent="0.2">
      <c r="J1327" s="29"/>
    </row>
    <row r="1328" spans="10:10" x14ac:dyDescent="0.2">
      <c r="J1328" s="29"/>
    </row>
    <row r="1329" spans="10:10" x14ac:dyDescent="0.2">
      <c r="J1329" s="29"/>
    </row>
  </sheetData>
  <sheetProtection formatCells="0" formatColumns="0" formatRows="0" insertColumns="0" insertRows="0" insertHyperlinks="0" deleteColumns="0" deleteRows="0" selectLockedCells="1" sort="0"/>
  <protectedRanges>
    <protectedRange sqref="R8:R12" name="PLAN DE MEJORAMIENTO"/>
  </protectedRanges>
  <mergeCells count="41">
    <mergeCell ref="A37:A39"/>
    <mergeCell ref="B37:C39"/>
    <mergeCell ref="D37:I39"/>
    <mergeCell ref="J37:N39"/>
    <mergeCell ref="A63:A64"/>
    <mergeCell ref="B63:B64"/>
    <mergeCell ref="P6:T6"/>
    <mergeCell ref="P7:Q7"/>
    <mergeCell ref="P8:Q8"/>
    <mergeCell ref="P14:Q14"/>
    <mergeCell ref="J13:K13"/>
    <mergeCell ref="S11:T11"/>
    <mergeCell ref="P11:R11"/>
    <mergeCell ref="P13:Q13"/>
    <mergeCell ref="A1:B4"/>
    <mergeCell ref="N1:N2"/>
    <mergeCell ref="N3:N4"/>
    <mergeCell ref="C1:M4"/>
    <mergeCell ref="A6:N8"/>
    <mergeCell ref="A11:E11"/>
    <mergeCell ref="A12:E12"/>
    <mergeCell ref="P9:Q9"/>
    <mergeCell ref="P10:R10"/>
    <mergeCell ref="I18:I19"/>
    <mergeCell ref="L18:L19"/>
    <mergeCell ref="M18:M19"/>
    <mergeCell ref="N18:N19"/>
    <mergeCell ref="I25:I26"/>
    <mergeCell ref="L25:L26"/>
    <mergeCell ref="M25:M26"/>
    <mergeCell ref="N25:N26"/>
    <mergeCell ref="D18:D19"/>
    <mergeCell ref="E18:E19"/>
    <mergeCell ref="F18:F19"/>
    <mergeCell ref="D25:D26"/>
    <mergeCell ref="E25:E26"/>
    <mergeCell ref="F25:F26"/>
    <mergeCell ref="G25:G26"/>
    <mergeCell ref="H25:H26"/>
    <mergeCell ref="G18:G19"/>
    <mergeCell ref="H18:H19"/>
  </mergeCells>
  <conditionalFormatting sqref="D76:E77">
    <cfRule type="duplicateValues" dxfId="27" priority="60" stopIfTrue="1"/>
  </conditionalFormatting>
  <conditionalFormatting sqref="D76:E78">
    <cfRule type="duplicateValues" dxfId="26" priority="53" stopIfTrue="1"/>
  </conditionalFormatting>
  <conditionalFormatting sqref="F132:G133">
    <cfRule type="duplicateValues" dxfId="25" priority="50" stopIfTrue="1"/>
  </conditionalFormatting>
  <conditionalFormatting sqref="F134:G134">
    <cfRule type="duplicateValues" dxfId="24" priority="49" stopIfTrue="1"/>
  </conditionalFormatting>
  <conditionalFormatting sqref="F130:G131">
    <cfRule type="duplicateValues" dxfId="23" priority="51" stopIfTrue="1"/>
  </conditionalFormatting>
  <conditionalFormatting sqref="J16:J36 K17:K36 K40:K641 J40:J1329">
    <cfRule type="containsText" dxfId="22" priority="44" operator="containsText" text="0">
      <formula>NOT(ISERROR(SEARCH("0",J16)))</formula>
    </cfRule>
    <cfRule type="containsText" dxfId="21" priority="45" operator="containsText" text="1">
      <formula>NOT(ISERROR(SEARCH("1",J16)))</formula>
    </cfRule>
    <cfRule type="containsText" dxfId="20" priority="46" operator="containsText" text="2">
      <formula>NOT(ISERROR(SEARCH("2",J16)))</formula>
    </cfRule>
  </conditionalFormatting>
  <conditionalFormatting sqref="K16">
    <cfRule type="containsText" dxfId="19" priority="38" operator="containsText" text="0">
      <formula>NOT(ISERROR(SEARCH("0",K16)))</formula>
    </cfRule>
    <cfRule type="containsText" dxfId="18" priority="39" operator="containsText" text="1">
      <formula>NOT(ISERROR(SEARCH("1",K16)))</formula>
    </cfRule>
    <cfRule type="containsText" dxfId="17" priority="40" operator="containsText" text="2">
      <formula>NOT(ISERROR(SEARCH("2",K16)))</formula>
    </cfRule>
  </conditionalFormatting>
  <conditionalFormatting sqref="S11:S12">
    <cfRule type="containsText" dxfId="16" priority="32" operator="containsText" text="No">
      <formula>NOT(ISERROR(SEARCH("No",S11)))</formula>
    </cfRule>
    <cfRule type="containsText" dxfId="15" priority="33" operator="containsText" text="Cumple">
      <formula>NOT(ISERROR(SEARCH("Cumple",S11)))</formula>
    </cfRule>
    <cfRule type="containsText" dxfId="14" priority="34" operator="containsText" text="No cumple">
      <formula>NOT(ISERROR(SEARCH("No cumple",S11)))</formula>
    </cfRule>
  </conditionalFormatting>
  <conditionalFormatting sqref="R14">
    <cfRule type="containsText" dxfId="13" priority="29" operator="containsText" text="No">
      <formula>NOT(ISERROR(SEARCH("No",R14)))</formula>
    </cfRule>
    <cfRule type="containsText" dxfId="12" priority="30" operator="containsText" text="Cumple">
      <formula>NOT(ISERROR(SEARCH("Cumple",R14)))</formula>
    </cfRule>
    <cfRule type="containsText" dxfId="11" priority="31" operator="containsText" text="No cumple">
      <formula>NOT(ISERROR(SEARCH("No cumple",R14)))</formula>
    </cfRule>
  </conditionalFormatting>
  <conditionalFormatting sqref="R13">
    <cfRule type="containsText" dxfId="10" priority="26" operator="containsText" text="No">
      <formula>NOT(ISERROR(SEARCH("No",R13)))</formula>
    </cfRule>
    <cfRule type="containsText" dxfId="9" priority="27" operator="containsText" text="Cumple">
      <formula>NOT(ISERROR(SEARCH("Cumple",R13)))</formula>
    </cfRule>
    <cfRule type="containsText" dxfId="8" priority="28" operator="containsText" text="No cumple">
      <formula>NOT(ISERROR(SEARCH("No cumple",R13)))</formula>
    </cfRule>
  </conditionalFormatting>
  <conditionalFormatting sqref="I9:J9">
    <cfRule type="containsText" dxfId="7" priority="20" operator="containsText" text="No cumple">
      <formula>NOT(ISERROR(SEARCH("No cumple",I9)))</formula>
    </cfRule>
  </conditionalFormatting>
  <conditionalFormatting sqref="I11:J11">
    <cfRule type="containsText" dxfId="6" priority="19" operator="containsText" text="Cumple parcialmente">
      <formula>NOT(ISERROR(SEARCH("Cumple parcialmente",I11)))</formula>
    </cfRule>
  </conditionalFormatting>
  <conditionalFormatting sqref="I10:J10">
    <cfRule type="containsText" dxfId="5" priority="18" operator="containsText" text="Cumple">
      <formula>NOT(ISERROR(SEARCH("Cumple",I10)))</formula>
    </cfRule>
  </conditionalFormatting>
  <conditionalFormatting sqref="H132:H133">
    <cfRule type="duplicateValues" dxfId="4" priority="68" stopIfTrue="1"/>
  </conditionalFormatting>
  <conditionalFormatting sqref="H134">
    <cfRule type="duplicateValues" dxfId="3" priority="69" stopIfTrue="1"/>
  </conditionalFormatting>
  <conditionalFormatting sqref="H130:H131">
    <cfRule type="duplicateValues" dxfId="2" priority="70" stopIfTrue="1"/>
  </conditionalFormatting>
  <conditionalFormatting sqref="I12">
    <cfRule type="containsText" dxfId="1" priority="2" operator="containsText" text="No cumple">
      <formula>NOT(ISERROR(SEARCH("No cumple",I12)))</formula>
    </cfRule>
  </conditionalFormatting>
  <conditionalFormatting sqref="J12">
    <cfRule type="containsText" dxfId="0" priority="1" operator="containsText" text="No cumple">
      <formula>NOT(ISERROR(SEARCH("No cumple",J12)))</formula>
    </cfRule>
  </conditionalFormatting>
  <dataValidations count="2">
    <dataValidation type="list" allowBlank="1" showInputMessage="1" showErrorMessage="1" sqref="J60:J1211 K60:K1231">
      <formula1>$J$10:$J$11</formula1>
    </dataValidation>
    <dataValidation type="list" allowBlank="1" showInputMessage="1" showErrorMessage="1" sqref="J16:K36 J40:K59">
      <formula1>$J$10:$J$12</formula1>
    </dataValidation>
  </dataValidations>
  <printOptions horizontalCentered="1"/>
  <pageMargins left="0.70866141732283472" right="0.70866141732283472" top="0.74803149606299213" bottom="0.74803149606299213" header="0.31496062992125984" footer="0.31496062992125984"/>
  <pageSetup paperSize="41" scale="30" fitToHeight="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33"/>
  <sheetViews>
    <sheetView topLeftCell="A13" workbookViewId="0">
      <selection activeCell="M332" sqref="M332"/>
    </sheetView>
  </sheetViews>
  <sheetFormatPr baseColWidth="10" defaultRowHeight="15" x14ac:dyDescent="0.25"/>
  <cols>
    <col min="5" max="5" width="16.28515625" style="1" bestFit="1" customWidth="1"/>
    <col min="6" max="6" width="15.140625" style="1" bestFit="1" customWidth="1"/>
    <col min="7" max="7" width="15.28515625" style="3" customWidth="1"/>
    <col min="9" max="9" width="14.5703125" style="2" bestFit="1" customWidth="1"/>
  </cols>
  <sheetData>
    <row r="3" spans="1:9" x14ac:dyDescent="0.25">
      <c r="E3" s="5" t="s">
        <v>749</v>
      </c>
      <c r="F3" s="5" t="s">
        <v>750</v>
      </c>
      <c r="G3" s="6" t="s">
        <v>751</v>
      </c>
    </row>
    <row r="4" spans="1:9" x14ac:dyDescent="0.25">
      <c r="A4" t="s">
        <v>3</v>
      </c>
      <c r="C4">
        <v>25</v>
      </c>
      <c r="D4" t="s">
        <v>4</v>
      </c>
      <c r="E4" s="1">
        <v>2855185322</v>
      </c>
      <c r="F4" s="1">
        <v>2532302841</v>
      </c>
      <c r="G4" s="3">
        <f>F4/E4</f>
        <v>0.88691365197484717</v>
      </c>
      <c r="I4" s="2">
        <v>0.88691365197484717</v>
      </c>
    </row>
    <row r="5" spans="1:9" x14ac:dyDescent="0.25">
      <c r="A5" t="s">
        <v>5</v>
      </c>
      <c r="C5">
        <v>3</v>
      </c>
      <c r="D5" t="s">
        <v>6</v>
      </c>
      <c r="E5" s="1">
        <v>480832833</v>
      </c>
      <c r="F5" s="1">
        <v>409040943</v>
      </c>
      <c r="G5" s="3">
        <f t="shared" ref="G5:G68" si="0">F5/E5</f>
        <v>0.85069262106733046</v>
      </c>
      <c r="I5" s="2">
        <v>0.85069262106733046</v>
      </c>
    </row>
    <row r="6" spans="1:9" x14ac:dyDescent="0.25">
      <c r="A6" t="s">
        <v>7</v>
      </c>
      <c r="B6">
        <v>1</v>
      </c>
      <c r="C6">
        <v>1</v>
      </c>
      <c r="D6" t="s">
        <v>8</v>
      </c>
      <c r="E6" s="1">
        <v>713730102</v>
      </c>
      <c r="F6" s="1">
        <v>684607466</v>
      </c>
      <c r="G6" s="3">
        <f t="shared" si="0"/>
        <v>0.95919657035846861</v>
      </c>
      <c r="I6" s="2">
        <v>0.95919657035846861</v>
      </c>
    </row>
    <row r="7" spans="1:9" x14ac:dyDescent="0.25">
      <c r="A7" t="s">
        <v>9</v>
      </c>
      <c r="B7">
        <v>1</v>
      </c>
      <c r="C7">
        <v>1</v>
      </c>
      <c r="D7" t="s">
        <v>10</v>
      </c>
      <c r="E7" s="1">
        <v>1228178935</v>
      </c>
      <c r="F7" s="1">
        <v>1147031480</v>
      </c>
      <c r="G7" s="3">
        <f t="shared" si="0"/>
        <v>0.93392863801234305</v>
      </c>
      <c r="I7" s="2">
        <v>0.93392863801234305</v>
      </c>
    </row>
    <row r="8" spans="1:9" x14ac:dyDescent="0.25">
      <c r="A8" t="s">
        <v>11</v>
      </c>
      <c r="B8">
        <v>1</v>
      </c>
      <c r="C8">
        <v>1</v>
      </c>
      <c r="D8" t="s">
        <v>12</v>
      </c>
      <c r="E8" s="1">
        <v>346335714</v>
      </c>
      <c r="F8" s="1">
        <v>335322428</v>
      </c>
      <c r="G8" s="3">
        <f t="shared" si="0"/>
        <v>0.96820054774945907</v>
      </c>
      <c r="I8" s="2">
        <v>0.96820054774945907</v>
      </c>
    </row>
    <row r="9" spans="1:9" x14ac:dyDescent="0.25">
      <c r="A9" t="s">
        <v>13</v>
      </c>
      <c r="C9">
        <v>0</v>
      </c>
      <c r="D9" t="s">
        <v>14</v>
      </c>
      <c r="E9" s="1">
        <v>370000000</v>
      </c>
      <c r="F9" s="1">
        <v>369846996</v>
      </c>
      <c r="G9" s="3">
        <f t="shared" si="0"/>
        <v>0.99958647567567571</v>
      </c>
      <c r="I9" s="2">
        <v>0.99958647567567571</v>
      </c>
    </row>
    <row r="10" spans="1:9" x14ac:dyDescent="0.25">
      <c r="A10" t="s">
        <v>15</v>
      </c>
      <c r="C10">
        <v>0</v>
      </c>
      <c r="D10" t="s">
        <v>14</v>
      </c>
      <c r="E10" s="1">
        <v>17744018044</v>
      </c>
      <c r="F10" s="1">
        <v>17664019913</v>
      </c>
      <c r="G10" s="3">
        <f t="shared" si="0"/>
        <v>0.9954915436401367</v>
      </c>
      <c r="I10" s="2">
        <v>0.9954915436401367</v>
      </c>
    </row>
    <row r="11" spans="1:9" x14ac:dyDescent="0.25">
      <c r="A11" t="s">
        <v>16</v>
      </c>
      <c r="C11">
        <v>0</v>
      </c>
      <c r="D11" t="s">
        <v>17</v>
      </c>
      <c r="E11" s="1">
        <v>1383568034</v>
      </c>
      <c r="F11" s="1">
        <v>1169682448</v>
      </c>
      <c r="G11" s="3">
        <f t="shared" si="0"/>
        <v>0.84541014193451658</v>
      </c>
      <c r="I11" s="2">
        <v>0.84541014193451658</v>
      </c>
    </row>
    <row r="12" spans="1:9" x14ac:dyDescent="0.25">
      <c r="A12" t="s">
        <v>18</v>
      </c>
      <c r="B12">
        <v>1</v>
      </c>
      <c r="C12">
        <v>1</v>
      </c>
      <c r="D12" t="s">
        <v>19</v>
      </c>
      <c r="E12" s="1">
        <v>68259070</v>
      </c>
      <c r="F12" s="1">
        <v>67317728</v>
      </c>
      <c r="G12" s="3">
        <f t="shared" si="0"/>
        <v>0.98620927592479657</v>
      </c>
      <c r="I12" s="2">
        <v>0.98620927592479657</v>
      </c>
    </row>
    <row r="13" spans="1:9" x14ac:dyDescent="0.25">
      <c r="A13" t="s">
        <v>20</v>
      </c>
      <c r="B13">
        <v>35</v>
      </c>
      <c r="C13">
        <v>35</v>
      </c>
      <c r="D13" t="s">
        <v>21</v>
      </c>
      <c r="E13" s="1">
        <v>72354614</v>
      </c>
      <c r="F13" s="1">
        <v>4667017</v>
      </c>
      <c r="G13" s="3">
        <f t="shared" si="0"/>
        <v>6.4501995684753427E-2</v>
      </c>
      <c r="I13" s="2">
        <v>6.4501995684753427E-2</v>
      </c>
    </row>
    <row r="14" spans="1:9" x14ac:dyDescent="0.25">
      <c r="A14" t="s">
        <v>22</v>
      </c>
      <c r="C14">
        <v>47765</v>
      </c>
      <c r="D14" t="s">
        <v>23</v>
      </c>
      <c r="E14" s="1">
        <v>1165440000</v>
      </c>
      <c r="F14" s="1">
        <v>1165440000</v>
      </c>
      <c r="G14" s="3">
        <f t="shared" si="0"/>
        <v>1</v>
      </c>
      <c r="I14" s="2">
        <v>1</v>
      </c>
    </row>
    <row r="15" spans="1:9" x14ac:dyDescent="0.25">
      <c r="A15" t="s">
        <v>24</v>
      </c>
      <c r="C15">
        <v>47765</v>
      </c>
      <c r="D15" t="s">
        <v>23</v>
      </c>
      <c r="E15" s="1">
        <v>766549595</v>
      </c>
      <c r="F15" s="1">
        <v>748794001</v>
      </c>
      <c r="G15" s="3">
        <f t="shared" si="0"/>
        <v>0.97683699252362144</v>
      </c>
      <c r="I15" s="2">
        <v>0.97683699252362144</v>
      </c>
    </row>
    <row r="16" spans="1:9" x14ac:dyDescent="0.25">
      <c r="A16" t="s">
        <v>25</v>
      </c>
      <c r="C16">
        <v>0</v>
      </c>
      <c r="D16" t="s">
        <v>26</v>
      </c>
      <c r="E16" s="1">
        <v>563111630</v>
      </c>
      <c r="F16" s="1">
        <v>539670787</v>
      </c>
      <c r="G16" s="3">
        <f t="shared" si="0"/>
        <v>0.95837265339378619</v>
      </c>
      <c r="I16" s="2">
        <v>0.95837265339378619</v>
      </c>
    </row>
    <row r="17" spans="1:9" x14ac:dyDescent="0.25">
      <c r="A17" t="s">
        <v>27</v>
      </c>
      <c r="C17">
        <v>5</v>
      </c>
      <c r="D17" t="s">
        <v>28</v>
      </c>
      <c r="E17" s="1">
        <v>547917500</v>
      </c>
      <c r="F17" s="1">
        <v>547232500</v>
      </c>
      <c r="G17" s="3">
        <f t="shared" si="0"/>
        <v>0.99874981178735844</v>
      </c>
      <c r="I17" s="2">
        <v>0.99874981178735844</v>
      </c>
    </row>
    <row r="18" spans="1:9" x14ac:dyDescent="0.25">
      <c r="A18" t="s">
        <v>27</v>
      </c>
      <c r="C18">
        <v>5</v>
      </c>
      <c r="D18" t="s">
        <v>28</v>
      </c>
      <c r="E18" s="1">
        <v>196042000</v>
      </c>
      <c r="F18" s="1">
        <v>195808000</v>
      </c>
      <c r="G18" s="3">
        <f t="shared" si="0"/>
        <v>0.99880637822507423</v>
      </c>
      <c r="I18" s="2">
        <v>0.99880637822507423</v>
      </c>
    </row>
    <row r="19" spans="1:9" x14ac:dyDescent="0.25">
      <c r="A19" t="s">
        <v>29</v>
      </c>
      <c r="C19">
        <v>0</v>
      </c>
      <c r="D19" t="s">
        <v>30</v>
      </c>
      <c r="E19" s="1">
        <v>222395295</v>
      </c>
      <c r="F19" s="1">
        <v>221601740</v>
      </c>
      <c r="G19" s="3">
        <f t="shared" si="0"/>
        <v>0.996431781526673</v>
      </c>
      <c r="I19" s="2">
        <v>0.996431781526673</v>
      </c>
    </row>
    <row r="20" spans="1:9" x14ac:dyDescent="0.25">
      <c r="A20" t="s">
        <v>31</v>
      </c>
      <c r="C20">
        <v>0</v>
      </c>
      <c r="D20" t="s">
        <v>32</v>
      </c>
      <c r="E20" s="1">
        <v>2562003524</v>
      </c>
      <c r="F20" s="1">
        <v>2562003522</v>
      </c>
      <c r="G20" s="3">
        <f t="shared" si="0"/>
        <v>0.999999999219361</v>
      </c>
      <c r="I20" s="2">
        <v>0.999999999219361</v>
      </c>
    </row>
    <row r="21" spans="1:9" x14ac:dyDescent="0.25">
      <c r="A21" t="s">
        <v>33</v>
      </c>
      <c r="C21">
        <v>0</v>
      </c>
      <c r="D21" t="s">
        <v>34</v>
      </c>
      <c r="E21" s="1">
        <v>100000000</v>
      </c>
      <c r="F21" s="1">
        <v>2562003522</v>
      </c>
      <c r="G21" s="3">
        <f t="shared" si="0"/>
        <v>25.620035219999998</v>
      </c>
      <c r="I21" s="2">
        <v>25.620035219999998</v>
      </c>
    </row>
    <row r="22" spans="1:9" x14ac:dyDescent="0.25">
      <c r="A22" t="s">
        <v>36</v>
      </c>
      <c r="C22">
        <v>1</v>
      </c>
      <c r="D22" t="s">
        <v>37</v>
      </c>
      <c r="E22" s="1">
        <v>939004927</v>
      </c>
      <c r="F22" s="1">
        <v>836525071</v>
      </c>
      <c r="G22" s="3">
        <f t="shared" si="0"/>
        <v>0.890863345810751</v>
      </c>
      <c r="I22" s="2">
        <v>0.890863345810751</v>
      </c>
    </row>
    <row r="23" spans="1:9" x14ac:dyDescent="0.25">
      <c r="A23" t="s">
        <v>38</v>
      </c>
      <c r="C23">
        <v>0</v>
      </c>
      <c r="D23" t="s">
        <v>39</v>
      </c>
      <c r="E23" s="1">
        <v>849769427</v>
      </c>
      <c r="F23" s="1">
        <v>837503750</v>
      </c>
      <c r="G23" s="3">
        <f t="shared" si="0"/>
        <v>0.98556587633035664</v>
      </c>
      <c r="I23" s="2">
        <v>0.98556587633035664</v>
      </c>
    </row>
    <row r="24" spans="1:9" x14ac:dyDescent="0.25">
      <c r="A24" t="s">
        <v>40</v>
      </c>
      <c r="C24" t="s">
        <v>41</v>
      </c>
      <c r="D24" t="s">
        <v>42</v>
      </c>
      <c r="E24" s="4">
        <v>0</v>
      </c>
      <c r="F24" s="1">
        <v>350000000</v>
      </c>
      <c r="G24" s="3" t="e">
        <f t="shared" si="0"/>
        <v>#DIV/0!</v>
      </c>
    </row>
    <row r="25" spans="1:9" x14ac:dyDescent="0.25">
      <c r="A25" t="s">
        <v>43</v>
      </c>
      <c r="C25" t="s">
        <v>41</v>
      </c>
      <c r="D25" t="s">
        <v>44</v>
      </c>
      <c r="E25" s="4">
        <v>164</v>
      </c>
      <c r="F25" s="1">
        <v>1933381600</v>
      </c>
      <c r="G25" s="3">
        <f t="shared" si="0"/>
        <v>11788912.195121951</v>
      </c>
    </row>
    <row r="26" spans="1:9" x14ac:dyDescent="0.25">
      <c r="A26" t="s">
        <v>45</v>
      </c>
      <c r="C26" t="s">
        <v>41</v>
      </c>
      <c r="D26" t="s">
        <v>46</v>
      </c>
      <c r="E26" s="4">
        <v>2</v>
      </c>
      <c r="F26" s="1">
        <v>2110707286</v>
      </c>
      <c r="G26" s="3">
        <f t="shared" si="0"/>
        <v>1055353643</v>
      </c>
    </row>
    <row r="27" spans="1:9" x14ac:dyDescent="0.25">
      <c r="A27" t="s">
        <v>47</v>
      </c>
      <c r="C27" t="s">
        <v>41</v>
      </c>
      <c r="D27" t="s">
        <v>48</v>
      </c>
      <c r="E27" s="4">
        <v>100</v>
      </c>
      <c r="F27" s="1">
        <v>2700000000</v>
      </c>
      <c r="G27" s="3">
        <f t="shared" si="0"/>
        <v>27000000</v>
      </c>
    </row>
    <row r="28" spans="1:9" x14ac:dyDescent="0.25">
      <c r="A28" t="s">
        <v>49</v>
      </c>
      <c r="C28" t="s">
        <v>41</v>
      </c>
      <c r="D28" t="s">
        <v>647</v>
      </c>
      <c r="E28" s="4">
        <v>96</v>
      </c>
      <c r="F28" s="1">
        <v>104199036</v>
      </c>
      <c r="G28" s="3">
        <f t="shared" si="0"/>
        <v>1085406.625</v>
      </c>
    </row>
    <row r="29" spans="1:9" x14ac:dyDescent="0.25">
      <c r="A29" t="s">
        <v>50</v>
      </c>
      <c r="C29">
        <v>9</v>
      </c>
      <c r="D29" t="s">
        <v>51</v>
      </c>
      <c r="E29" s="1">
        <v>543942430</v>
      </c>
      <c r="F29" s="1">
        <v>608379099</v>
      </c>
      <c r="G29" s="3">
        <f t="shared" si="0"/>
        <v>1.1184622957249355</v>
      </c>
      <c r="I29" s="2">
        <v>1.1184622957249355</v>
      </c>
    </row>
    <row r="30" spans="1:9" x14ac:dyDescent="0.25">
      <c r="A30" t="s">
        <v>52</v>
      </c>
      <c r="C30">
        <v>42</v>
      </c>
      <c r="D30" t="s">
        <v>53</v>
      </c>
      <c r="E30" s="1">
        <v>518834200</v>
      </c>
      <c r="F30" s="1">
        <v>829450173</v>
      </c>
      <c r="G30" s="3">
        <f t="shared" si="0"/>
        <v>1.5986806054805176</v>
      </c>
      <c r="I30" s="2">
        <v>1.5986806054805176</v>
      </c>
    </row>
    <row r="31" spans="1:9" x14ac:dyDescent="0.25">
      <c r="A31" t="s">
        <v>54</v>
      </c>
      <c r="C31">
        <v>0</v>
      </c>
      <c r="D31" t="s">
        <v>55</v>
      </c>
      <c r="E31" s="1">
        <v>250300000</v>
      </c>
      <c r="F31" s="1">
        <v>250300000</v>
      </c>
      <c r="G31" s="3">
        <f t="shared" si="0"/>
        <v>1</v>
      </c>
      <c r="I31" s="2">
        <v>1</v>
      </c>
    </row>
    <row r="32" spans="1:9" x14ac:dyDescent="0.25">
      <c r="A32" t="s">
        <v>56</v>
      </c>
      <c r="C32">
        <v>0</v>
      </c>
      <c r="D32" t="s">
        <v>57</v>
      </c>
      <c r="E32" s="1">
        <v>200000000</v>
      </c>
      <c r="F32" s="1">
        <v>200000000</v>
      </c>
      <c r="G32" s="3">
        <f t="shared" si="0"/>
        <v>1</v>
      </c>
      <c r="I32" s="2">
        <v>1</v>
      </c>
    </row>
    <row r="33" spans="1:9" x14ac:dyDescent="0.25">
      <c r="A33" t="s">
        <v>58</v>
      </c>
      <c r="C33">
        <v>0</v>
      </c>
      <c r="D33" t="s">
        <v>59</v>
      </c>
      <c r="E33" s="1">
        <v>100000000</v>
      </c>
      <c r="F33" s="1">
        <v>52624000</v>
      </c>
      <c r="G33" s="3">
        <f t="shared" si="0"/>
        <v>0.52624000000000004</v>
      </c>
      <c r="I33" s="2">
        <v>0.52624000000000004</v>
      </c>
    </row>
    <row r="34" spans="1:9" x14ac:dyDescent="0.25">
      <c r="A34" t="s">
        <v>60</v>
      </c>
      <c r="C34">
        <v>70</v>
      </c>
      <c r="D34" t="s">
        <v>61</v>
      </c>
      <c r="E34" s="1">
        <v>350000000</v>
      </c>
      <c r="F34" s="1">
        <v>313530581</v>
      </c>
      <c r="G34" s="3">
        <f t="shared" si="0"/>
        <v>0.89580166000000006</v>
      </c>
      <c r="I34" s="2">
        <v>0.89580166000000006</v>
      </c>
    </row>
    <row r="35" spans="1:9" x14ac:dyDescent="0.25">
      <c r="A35" t="s">
        <v>62</v>
      </c>
      <c r="C35">
        <v>0</v>
      </c>
      <c r="D35" t="s">
        <v>63</v>
      </c>
      <c r="E35" s="1">
        <v>348590210</v>
      </c>
      <c r="F35" s="1">
        <v>264555765</v>
      </c>
      <c r="G35" s="3">
        <f t="shared" si="0"/>
        <v>0.75893056491747146</v>
      </c>
      <c r="I35" s="2">
        <v>0.75893056491747146</v>
      </c>
    </row>
    <row r="36" spans="1:9" x14ac:dyDescent="0.25">
      <c r="A36" t="s">
        <v>64</v>
      </c>
      <c r="C36">
        <v>0</v>
      </c>
      <c r="D36" t="s">
        <v>65</v>
      </c>
      <c r="E36" s="1">
        <v>80000000</v>
      </c>
      <c r="F36" s="1">
        <v>74700000</v>
      </c>
      <c r="G36" s="3">
        <f t="shared" si="0"/>
        <v>0.93374999999999997</v>
      </c>
      <c r="I36" s="2">
        <v>0.93374999999999997</v>
      </c>
    </row>
    <row r="37" spans="1:9" x14ac:dyDescent="0.25">
      <c r="A37" t="s">
        <v>66</v>
      </c>
    </row>
    <row r="38" spans="1:9" x14ac:dyDescent="0.25">
      <c r="A38" t="s">
        <v>67</v>
      </c>
      <c r="B38">
        <v>8042834</v>
      </c>
      <c r="C38">
        <v>16</v>
      </c>
      <c r="D38" t="s">
        <v>68</v>
      </c>
      <c r="E38" s="1">
        <v>481248000</v>
      </c>
      <c r="F38" s="1">
        <v>481247997</v>
      </c>
      <c r="G38" s="3">
        <f t="shared" si="0"/>
        <v>0.99999999376620785</v>
      </c>
      <c r="I38" s="2">
        <v>0.99999999376620785</v>
      </c>
    </row>
    <row r="39" spans="1:9" x14ac:dyDescent="0.25">
      <c r="A39" t="s">
        <v>69</v>
      </c>
      <c r="B39">
        <v>8042861</v>
      </c>
      <c r="C39">
        <v>4179</v>
      </c>
      <c r="D39" t="s">
        <v>70</v>
      </c>
      <c r="E39" s="1">
        <v>3535312252</v>
      </c>
      <c r="F39" s="1">
        <v>3403245888</v>
      </c>
      <c r="G39" s="3">
        <f t="shared" si="0"/>
        <v>0.96264364939043578</v>
      </c>
      <c r="I39" s="2">
        <v>0.96264364939043578</v>
      </c>
    </row>
    <row r="40" spans="1:9" x14ac:dyDescent="0.25">
      <c r="A40" t="s">
        <v>71</v>
      </c>
      <c r="B40">
        <v>26000723</v>
      </c>
      <c r="C40">
        <v>4179</v>
      </c>
      <c r="D40" t="s">
        <v>72</v>
      </c>
      <c r="E40" s="1">
        <v>3823829220</v>
      </c>
      <c r="F40" s="1">
        <v>2531265670</v>
      </c>
      <c r="G40" s="3">
        <f t="shared" si="0"/>
        <v>0.66197142298107137</v>
      </c>
      <c r="I40" s="2">
        <v>0.66197142298107137</v>
      </c>
    </row>
    <row r="41" spans="1:9" x14ac:dyDescent="0.25">
      <c r="A41" t="s">
        <v>73</v>
      </c>
      <c r="B41">
        <v>23042766</v>
      </c>
      <c r="C41">
        <v>99</v>
      </c>
      <c r="D41" t="s">
        <v>74</v>
      </c>
      <c r="E41" s="1">
        <v>453200000</v>
      </c>
      <c r="F41" s="1">
        <v>430613650</v>
      </c>
      <c r="G41" s="3">
        <f t="shared" si="0"/>
        <v>0.9501625110326567</v>
      </c>
      <c r="I41" s="2">
        <v>0.9501625110326567</v>
      </c>
    </row>
    <row r="42" spans="1:9" x14ac:dyDescent="0.25">
      <c r="A42" t="s">
        <v>75</v>
      </c>
      <c r="B42">
        <v>8042843</v>
      </c>
      <c r="C42">
        <v>5</v>
      </c>
      <c r="D42" t="s">
        <v>76</v>
      </c>
      <c r="E42" s="1">
        <v>10317330387</v>
      </c>
      <c r="F42" s="1">
        <v>10170444278</v>
      </c>
      <c r="G42" s="3">
        <f t="shared" si="0"/>
        <v>0.98576316707032285</v>
      </c>
      <c r="I42" s="2">
        <v>0.98576316707032285</v>
      </c>
    </row>
    <row r="43" spans="1:9" x14ac:dyDescent="0.25">
      <c r="D43" s="7" t="s">
        <v>77</v>
      </c>
      <c r="G43" s="3" t="e">
        <f t="shared" si="0"/>
        <v>#DIV/0!</v>
      </c>
    </row>
    <row r="44" spans="1:9" x14ac:dyDescent="0.25">
      <c r="D44" s="7" t="s">
        <v>78</v>
      </c>
      <c r="G44" s="3" t="e">
        <f t="shared" si="0"/>
        <v>#DIV/0!</v>
      </c>
    </row>
    <row r="45" spans="1:9" x14ac:dyDescent="0.25">
      <c r="D45" s="7" t="s">
        <v>79</v>
      </c>
      <c r="G45" s="3" t="e">
        <f t="shared" si="0"/>
        <v>#DIV/0!</v>
      </c>
    </row>
    <row r="46" spans="1:9" x14ac:dyDescent="0.25">
      <c r="D46" s="7" t="s">
        <v>80</v>
      </c>
      <c r="G46" s="3" t="e">
        <f t="shared" si="0"/>
        <v>#DIV/0!</v>
      </c>
    </row>
    <row r="47" spans="1:9" x14ac:dyDescent="0.25">
      <c r="D47" s="7" t="s">
        <v>81</v>
      </c>
      <c r="G47" s="3" t="e">
        <f t="shared" si="0"/>
        <v>#DIV/0!</v>
      </c>
    </row>
    <row r="48" spans="1:9" x14ac:dyDescent="0.25">
      <c r="A48" t="s">
        <v>44</v>
      </c>
      <c r="B48">
        <v>8042833</v>
      </c>
      <c r="C48">
        <v>0</v>
      </c>
      <c r="D48" t="s">
        <v>82</v>
      </c>
      <c r="E48" s="1">
        <v>1933381600</v>
      </c>
      <c r="F48" s="1">
        <v>1933380544</v>
      </c>
      <c r="G48" s="3">
        <f t="shared" si="0"/>
        <v>0.99999945380673949</v>
      </c>
      <c r="I48" s="2">
        <v>0.99999945380673949</v>
      </c>
    </row>
    <row r="49" spans="1:9" x14ac:dyDescent="0.25">
      <c r="A49" t="s">
        <v>83</v>
      </c>
    </row>
    <row r="50" spans="1:9" x14ac:dyDescent="0.25">
      <c r="A50" t="s">
        <v>84</v>
      </c>
      <c r="B50" t="s">
        <v>85</v>
      </c>
      <c r="C50">
        <v>95</v>
      </c>
      <c r="E50" s="1">
        <v>373816888</v>
      </c>
      <c r="F50" s="1">
        <v>373816888</v>
      </c>
      <c r="G50" s="3">
        <f t="shared" si="0"/>
        <v>1</v>
      </c>
      <c r="I50" s="2">
        <v>1</v>
      </c>
    </row>
    <row r="51" spans="1:9" x14ac:dyDescent="0.25">
      <c r="A51" t="s">
        <v>86</v>
      </c>
      <c r="B51" t="s">
        <v>87</v>
      </c>
      <c r="C51">
        <v>0</v>
      </c>
      <c r="E51" s="1">
        <v>742816694</v>
      </c>
      <c r="F51" s="1">
        <v>538453748</v>
      </c>
      <c r="G51" s="3">
        <f t="shared" si="0"/>
        <v>0.72488105389833901</v>
      </c>
      <c r="I51" s="2">
        <v>0.72488105389833901</v>
      </c>
    </row>
    <row r="52" spans="1:9" x14ac:dyDescent="0.25">
      <c r="A52" t="s">
        <v>88</v>
      </c>
      <c r="B52" t="s">
        <v>89</v>
      </c>
      <c r="C52">
        <v>0</v>
      </c>
      <c r="E52" s="1">
        <v>550000000</v>
      </c>
      <c r="F52" s="1">
        <v>550000000</v>
      </c>
      <c r="G52" s="3">
        <f t="shared" si="0"/>
        <v>1</v>
      </c>
      <c r="I52" s="2">
        <v>1</v>
      </c>
    </row>
    <row r="53" spans="1:9" x14ac:dyDescent="0.25">
      <c r="A53" t="s">
        <v>90</v>
      </c>
      <c r="B53" t="s">
        <v>91</v>
      </c>
      <c r="C53">
        <v>3</v>
      </c>
      <c r="E53" s="1">
        <v>120000000</v>
      </c>
      <c r="F53" s="1">
        <v>120000000</v>
      </c>
      <c r="G53" s="3">
        <f t="shared" si="0"/>
        <v>1</v>
      </c>
      <c r="I53" s="2">
        <v>1</v>
      </c>
    </row>
    <row r="54" spans="1:9" x14ac:dyDescent="0.25">
      <c r="A54" t="s">
        <v>92</v>
      </c>
      <c r="B54" t="s">
        <v>91</v>
      </c>
      <c r="C54">
        <v>3</v>
      </c>
      <c r="E54" s="1">
        <v>40000000</v>
      </c>
      <c r="F54" s="1">
        <v>40000000</v>
      </c>
      <c r="G54" s="3">
        <f t="shared" si="0"/>
        <v>1</v>
      </c>
      <c r="I54" s="2">
        <v>1</v>
      </c>
    </row>
    <row r="55" spans="1:9" x14ac:dyDescent="0.25">
      <c r="A55" t="s">
        <v>93</v>
      </c>
      <c r="B55" t="s">
        <v>94</v>
      </c>
      <c r="C55">
        <v>0</v>
      </c>
      <c r="E55" s="1">
        <v>250000000</v>
      </c>
      <c r="F55" s="1">
        <v>250000000</v>
      </c>
      <c r="G55" s="3">
        <f t="shared" si="0"/>
        <v>1</v>
      </c>
      <c r="I55" s="2">
        <v>1</v>
      </c>
    </row>
    <row r="56" spans="1:9" x14ac:dyDescent="0.25">
      <c r="A56" t="s">
        <v>95</v>
      </c>
      <c r="B56" t="s">
        <v>96</v>
      </c>
      <c r="C56">
        <v>0</v>
      </c>
      <c r="E56" s="1">
        <v>255100000</v>
      </c>
      <c r="F56" s="1">
        <v>255099999</v>
      </c>
      <c r="G56" s="3">
        <f t="shared" si="0"/>
        <v>0.99999999607996859</v>
      </c>
      <c r="I56" s="2">
        <v>0.99999999607996859</v>
      </c>
    </row>
    <row r="57" spans="1:9" x14ac:dyDescent="0.25">
      <c r="A57" t="s">
        <v>97</v>
      </c>
      <c r="B57" t="s">
        <v>98</v>
      </c>
      <c r="C57">
        <v>0</v>
      </c>
      <c r="E57" s="1">
        <v>2000000</v>
      </c>
      <c r="F57" s="1">
        <v>2000000</v>
      </c>
      <c r="G57" s="3">
        <f t="shared" si="0"/>
        <v>1</v>
      </c>
      <c r="I57" s="2">
        <v>1</v>
      </c>
    </row>
    <row r="58" spans="1:9" x14ac:dyDescent="0.25">
      <c r="A58" t="s">
        <v>99</v>
      </c>
    </row>
    <row r="59" spans="1:9" x14ac:dyDescent="0.25">
      <c r="A59" t="s">
        <v>100</v>
      </c>
      <c r="B59" t="s">
        <v>101</v>
      </c>
      <c r="C59">
        <v>30</v>
      </c>
      <c r="E59" s="1">
        <v>300000000</v>
      </c>
      <c r="F59" s="1">
        <v>298677747</v>
      </c>
      <c r="G59" s="3">
        <f t="shared" si="0"/>
        <v>0.99559249000000005</v>
      </c>
      <c r="I59" s="2">
        <v>0.99559249000000005</v>
      </c>
    </row>
    <row r="60" spans="1:9" x14ac:dyDescent="0.25">
      <c r="A60" t="s">
        <v>102</v>
      </c>
      <c r="B60" t="s">
        <v>103</v>
      </c>
      <c r="C60">
        <v>1511</v>
      </c>
      <c r="E60" s="1">
        <v>1138423034</v>
      </c>
      <c r="F60" s="1">
        <v>1113583989</v>
      </c>
      <c r="G60" s="3">
        <f t="shared" si="0"/>
        <v>0.97818118198757387</v>
      </c>
      <c r="I60" s="2">
        <v>0.97818118198757387</v>
      </c>
    </row>
    <row r="61" spans="1:9" x14ac:dyDescent="0.25">
      <c r="A61" t="s">
        <v>104</v>
      </c>
      <c r="B61" t="s">
        <v>103</v>
      </c>
      <c r="C61">
        <v>1511</v>
      </c>
      <c r="E61" s="1">
        <v>1138423034</v>
      </c>
      <c r="F61" s="1">
        <v>1113583989</v>
      </c>
      <c r="G61" s="3">
        <f t="shared" si="0"/>
        <v>0.97818118198757387</v>
      </c>
      <c r="I61" s="2">
        <v>0.97818118198757387</v>
      </c>
    </row>
    <row r="62" spans="1:9" x14ac:dyDescent="0.25">
      <c r="A62" t="s">
        <v>105</v>
      </c>
      <c r="B62" t="s">
        <v>103</v>
      </c>
      <c r="C62">
        <v>1511</v>
      </c>
      <c r="E62" s="1">
        <v>1138423034</v>
      </c>
      <c r="F62" s="1">
        <v>1113583989</v>
      </c>
      <c r="G62" s="3">
        <f t="shared" si="0"/>
        <v>0.97818118198757387</v>
      </c>
      <c r="I62" s="2">
        <v>0.97818118198757387</v>
      </c>
    </row>
    <row r="63" spans="1:9" x14ac:dyDescent="0.25">
      <c r="A63" t="s">
        <v>106</v>
      </c>
      <c r="B63" t="s">
        <v>107</v>
      </c>
      <c r="C63">
        <v>64</v>
      </c>
      <c r="E63" s="1">
        <v>1010849844</v>
      </c>
      <c r="F63" s="1">
        <v>644446300</v>
      </c>
      <c r="G63" s="3">
        <f t="shared" si="0"/>
        <v>0.63752920755261056</v>
      </c>
      <c r="I63" s="2">
        <v>0.63752920755261056</v>
      </c>
    </row>
    <row r="64" spans="1:9" x14ac:dyDescent="0.25">
      <c r="A64" t="s">
        <v>108</v>
      </c>
      <c r="B64" t="s">
        <v>103</v>
      </c>
      <c r="C64">
        <v>1511</v>
      </c>
      <c r="E64" s="1">
        <v>1138423034</v>
      </c>
      <c r="F64" s="1">
        <v>1113583989</v>
      </c>
      <c r="G64" s="3">
        <f t="shared" si="0"/>
        <v>0.97818118198757387</v>
      </c>
      <c r="I64" s="2">
        <v>0.97818118198757387</v>
      </c>
    </row>
    <row r="65" spans="1:9" x14ac:dyDescent="0.25">
      <c r="A65" t="s">
        <v>109</v>
      </c>
      <c r="B65" t="s">
        <v>110</v>
      </c>
      <c r="C65">
        <v>1</v>
      </c>
      <c r="E65" s="1">
        <v>73251860</v>
      </c>
      <c r="F65" s="1">
        <v>62000000</v>
      </c>
      <c r="G65" s="3">
        <f t="shared" si="0"/>
        <v>0.84639489017753267</v>
      </c>
      <c r="I65" s="2">
        <v>0.84639489017753267</v>
      </c>
    </row>
    <row r="66" spans="1:9" x14ac:dyDescent="0.25">
      <c r="A66" t="s">
        <v>111</v>
      </c>
      <c r="B66" t="s">
        <v>112</v>
      </c>
      <c r="C66">
        <v>1</v>
      </c>
      <c r="E66" s="1">
        <v>80000000</v>
      </c>
      <c r="F66" s="1">
        <v>61900000</v>
      </c>
      <c r="G66" s="3">
        <f t="shared" si="0"/>
        <v>0.77375000000000005</v>
      </c>
      <c r="I66" s="2">
        <v>0.77375000000000005</v>
      </c>
    </row>
    <row r="67" spans="1:9" x14ac:dyDescent="0.25">
      <c r="A67" t="s">
        <v>113</v>
      </c>
      <c r="B67" t="s">
        <v>114</v>
      </c>
      <c r="C67">
        <v>0</v>
      </c>
      <c r="E67" s="1">
        <v>129000000</v>
      </c>
      <c r="F67" s="1">
        <v>129000000</v>
      </c>
      <c r="G67" s="3">
        <f t="shared" si="0"/>
        <v>1</v>
      </c>
      <c r="I67" s="2">
        <v>1</v>
      </c>
    </row>
    <row r="68" spans="1:9" x14ac:dyDescent="0.25">
      <c r="A68" t="s">
        <v>115</v>
      </c>
      <c r="B68" t="s">
        <v>116</v>
      </c>
      <c r="C68">
        <v>22212</v>
      </c>
      <c r="E68" s="1">
        <v>56300000</v>
      </c>
      <c r="F68" s="1">
        <v>56300000</v>
      </c>
      <c r="G68" s="3">
        <f t="shared" si="0"/>
        <v>1</v>
      </c>
      <c r="I68" s="2">
        <v>1</v>
      </c>
    </row>
    <row r="69" spans="1:9" x14ac:dyDescent="0.25">
      <c r="A69" t="s">
        <v>117</v>
      </c>
      <c r="B69" t="s">
        <v>118</v>
      </c>
      <c r="C69">
        <v>22212</v>
      </c>
      <c r="E69" s="1">
        <v>130000000</v>
      </c>
      <c r="F69" s="1">
        <v>130000000</v>
      </c>
      <c r="G69" s="3">
        <f t="shared" ref="G69:G132" si="1">F69/E69</f>
        <v>1</v>
      </c>
      <c r="I69" s="2">
        <v>1</v>
      </c>
    </row>
    <row r="70" spans="1:9" x14ac:dyDescent="0.25">
      <c r="A70" t="s">
        <v>119</v>
      </c>
      <c r="B70" t="s">
        <v>120</v>
      </c>
      <c r="C70">
        <v>0</v>
      </c>
      <c r="E70" s="1">
        <v>1874000000</v>
      </c>
      <c r="F70" s="1">
        <v>1842396638</v>
      </c>
      <c r="G70" s="3">
        <f t="shared" si="1"/>
        <v>0.98313587940234792</v>
      </c>
      <c r="I70" s="2">
        <v>0.98313587940234792</v>
      </c>
    </row>
    <row r="71" spans="1:9" x14ac:dyDescent="0.25">
      <c r="A71" t="s">
        <v>121</v>
      </c>
      <c r="B71" t="s">
        <v>122</v>
      </c>
      <c r="C71">
        <v>7480</v>
      </c>
      <c r="E71" s="1">
        <v>80000000</v>
      </c>
      <c r="F71" s="1">
        <v>80000000</v>
      </c>
      <c r="G71" s="3">
        <f t="shared" si="1"/>
        <v>1</v>
      </c>
      <c r="I71" s="2">
        <v>1</v>
      </c>
    </row>
    <row r="72" spans="1:9" x14ac:dyDescent="0.25">
      <c r="A72" t="s">
        <v>123</v>
      </c>
      <c r="B72" t="s">
        <v>124</v>
      </c>
      <c r="C72">
        <v>0</v>
      </c>
      <c r="E72" s="1">
        <v>500000000</v>
      </c>
      <c r="F72" s="1">
        <v>342774666</v>
      </c>
      <c r="G72" s="3">
        <f t="shared" si="1"/>
        <v>0.68554933200000001</v>
      </c>
      <c r="I72" s="2">
        <v>0.68554933200000001</v>
      </c>
    </row>
    <row r="73" spans="1:9" x14ac:dyDescent="0.25">
      <c r="A73" t="s">
        <v>125</v>
      </c>
      <c r="B73" t="s">
        <v>126</v>
      </c>
      <c r="C73">
        <v>0</v>
      </c>
      <c r="E73" s="1">
        <v>300000000</v>
      </c>
      <c r="F73" s="1">
        <v>300000000</v>
      </c>
      <c r="G73" s="3">
        <f t="shared" si="1"/>
        <v>1</v>
      </c>
      <c r="I73" s="2">
        <v>1</v>
      </c>
    </row>
    <row r="74" spans="1:9" x14ac:dyDescent="0.25">
      <c r="A74" t="s">
        <v>127</v>
      </c>
      <c r="B74" t="s">
        <v>128</v>
      </c>
      <c r="C74">
        <v>22212</v>
      </c>
      <c r="E74" s="1">
        <v>200000000</v>
      </c>
      <c r="F74" s="1">
        <v>300000000</v>
      </c>
      <c r="G74" s="3">
        <f t="shared" si="1"/>
        <v>1.5</v>
      </c>
      <c r="I74" s="2">
        <v>1.5</v>
      </c>
    </row>
    <row r="75" spans="1:9" x14ac:dyDescent="0.25">
      <c r="A75" t="s">
        <v>129</v>
      </c>
    </row>
    <row r="76" spans="1:9" x14ac:dyDescent="0.25">
      <c r="A76" t="s">
        <v>744</v>
      </c>
      <c r="B76" t="s">
        <v>130</v>
      </c>
      <c r="D76" t="s">
        <v>131</v>
      </c>
      <c r="E76" s="1">
        <v>175500000</v>
      </c>
      <c r="F76" s="1">
        <v>175500000</v>
      </c>
      <c r="G76" s="3">
        <f t="shared" si="1"/>
        <v>1</v>
      </c>
      <c r="I76" s="2">
        <v>1</v>
      </c>
    </row>
    <row r="77" spans="1:9" x14ac:dyDescent="0.25">
      <c r="A77" t="s">
        <v>132</v>
      </c>
      <c r="B77" t="s">
        <v>133</v>
      </c>
      <c r="D77" t="s">
        <v>134</v>
      </c>
      <c r="E77" s="1">
        <v>200000000</v>
      </c>
      <c r="F77" s="1">
        <v>198348115</v>
      </c>
      <c r="G77" s="3">
        <f t="shared" si="1"/>
        <v>0.99174057500000001</v>
      </c>
      <c r="I77" s="2">
        <v>0.99174057500000001</v>
      </c>
    </row>
    <row r="78" spans="1:9" x14ac:dyDescent="0.25">
      <c r="A78" t="s">
        <v>135</v>
      </c>
      <c r="B78" t="s">
        <v>136</v>
      </c>
      <c r="D78" t="s">
        <v>745</v>
      </c>
      <c r="E78" s="1">
        <v>120000000</v>
      </c>
      <c r="F78" s="1">
        <v>119007801</v>
      </c>
      <c r="G78" s="3">
        <f t="shared" si="1"/>
        <v>0.99173167500000003</v>
      </c>
      <c r="I78" s="2">
        <v>0.99173167500000003</v>
      </c>
    </row>
    <row r="79" spans="1:9" x14ac:dyDescent="0.25">
      <c r="A79" t="s">
        <v>746</v>
      </c>
      <c r="B79" t="s">
        <v>137</v>
      </c>
      <c r="D79" t="s">
        <v>138</v>
      </c>
      <c r="E79" s="1">
        <v>35000000</v>
      </c>
      <c r="F79" s="1">
        <v>34712340</v>
      </c>
      <c r="G79" s="3">
        <f t="shared" si="1"/>
        <v>0.99178114285714281</v>
      </c>
      <c r="I79" s="2">
        <v>0.99178114285714281</v>
      </c>
    </row>
    <row r="80" spans="1:9" x14ac:dyDescent="0.25">
      <c r="A80" t="s">
        <v>139</v>
      </c>
      <c r="B80" t="s">
        <v>140</v>
      </c>
      <c r="D80" t="s">
        <v>747</v>
      </c>
      <c r="E80" s="1">
        <v>717183128</v>
      </c>
      <c r="F80" s="1">
        <v>708929421</v>
      </c>
      <c r="G80" s="3">
        <f t="shared" si="1"/>
        <v>0.98849149306814144</v>
      </c>
      <c r="I80" s="2">
        <v>0.98849149306814144</v>
      </c>
    </row>
    <row r="81" spans="1:9" x14ac:dyDescent="0.25">
      <c r="A81" t="s">
        <v>141</v>
      </c>
      <c r="B81" t="s">
        <v>142</v>
      </c>
      <c r="D81" t="s">
        <v>143</v>
      </c>
      <c r="E81" s="1">
        <v>1252451072</v>
      </c>
      <c r="F81" s="1">
        <v>1153230179</v>
      </c>
      <c r="G81" s="3">
        <f t="shared" si="1"/>
        <v>0.92077862743048533</v>
      </c>
      <c r="I81" s="2">
        <v>0.92077862743048533</v>
      </c>
    </row>
    <row r="82" spans="1:9" x14ac:dyDescent="0.25">
      <c r="A82" t="s">
        <v>144</v>
      </c>
      <c r="B82" t="s">
        <v>142</v>
      </c>
      <c r="D82" t="s">
        <v>145</v>
      </c>
      <c r="E82" s="1">
        <v>2165680000</v>
      </c>
      <c r="F82" s="1">
        <v>2055550185</v>
      </c>
      <c r="G82" s="3">
        <f t="shared" si="1"/>
        <v>0.94914769725905956</v>
      </c>
      <c r="I82" s="2">
        <v>0.94914769725905956</v>
      </c>
    </row>
    <row r="83" spans="1:9" x14ac:dyDescent="0.25">
      <c r="A83" t="s">
        <v>146</v>
      </c>
    </row>
    <row r="84" spans="1:9" x14ac:dyDescent="0.25">
      <c r="A84" t="s">
        <v>147</v>
      </c>
      <c r="B84" t="s">
        <v>148</v>
      </c>
      <c r="D84" t="s">
        <v>149</v>
      </c>
      <c r="E84" s="1">
        <v>135926162</v>
      </c>
      <c r="F84" s="1">
        <v>126446162</v>
      </c>
      <c r="G84" s="3">
        <f t="shared" si="1"/>
        <v>0.93025625192006822</v>
      </c>
      <c r="I84" s="2">
        <v>0.93025625192006822</v>
      </c>
    </row>
    <row r="85" spans="1:9" x14ac:dyDescent="0.25">
      <c r="A85" t="s">
        <v>150</v>
      </c>
      <c r="B85" t="s">
        <v>151</v>
      </c>
      <c r="D85" t="s">
        <v>152</v>
      </c>
      <c r="E85" s="1">
        <v>9800000000</v>
      </c>
      <c r="F85" s="1">
        <v>9732133419</v>
      </c>
      <c r="G85" s="3">
        <f t="shared" si="1"/>
        <v>0.99307483867346935</v>
      </c>
      <c r="I85" s="2">
        <v>0.99307483867346935</v>
      </c>
    </row>
    <row r="86" spans="1:9" x14ac:dyDescent="0.25">
      <c r="A86" t="s">
        <v>153</v>
      </c>
    </row>
    <row r="87" spans="1:9" x14ac:dyDescent="0.25">
      <c r="A87" t="s">
        <v>154</v>
      </c>
      <c r="B87" t="s">
        <v>155</v>
      </c>
      <c r="D87" t="s">
        <v>156</v>
      </c>
      <c r="E87" s="1">
        <v>693014000</v>
      </c>
      <c r="F87" s="1">
        <v>660227212</v>
      </c>
      <c r="G87" s="3">
        <f t="shared" si="1"/>
        <v>0.95268957337081217</v>
      </c>
      <c r="I87" s="2">
        <v>0.95268957337081217</v>
      </c>
    </row>
    <row r="88" spans="1:9" x14ac:dyDescent="0.25">
      <c r="A88" t="s">
        <v>157</v>
      </c>
      <c r="B88" t="s">
        <v>158</v>
      </c>
      <c r="D88" t="s">
        <v>159</v>
      </c>
      <c r="E88" s="1">
        <v>660977055</v>
      </c>
      <c r="F88" s="1">
        <v>581431407</v>
      </c>
      <c r="G88" s="3">
        <f t="shared" si="1"/>
        <v>0.87965444882197918</v>
      </c>
      <c r="I88" s="2">
        <v>0.87965444882197918</v>
      </c>
    </row>
    <row r="89" spans="1:9" x14ac:dyDescent="0.25">
      <c r="A89" t="s">
        <v>160</v>
      </c>
      <c r="B89" t="s">
        <v>161</v>
      </c>
      <c r="D89" t="s">
        <v>162</v>
      </c>
      <c r="E89" s="1">
        <v>614465810</v>
      </c>
      <c r="F89" s="1">
        <v>609410810</v>
      </c>
      <c r="G89" s="3">
        <f t="shared" si="1"/>
        <v>0.99177334211646373</v>
      </c>
      <c r="I89" s="2">
        <v>0.99177334211646373</v>
      </c>
    </row>
    <row r="90" spans="1:9" x14ac:dyDescent="0.25">
      <c r="A90" t="s">
        <v>748</v>
      </c>
      <c r="B90" t="s">
        <v>163</v>
      </c>
      <c r="D90" t="s">
        <v>164</v>
      </c>
      <c r="E90" s="1">
        <v>309948015</v>
      </c>
      <c r="F90" s="1">
        <v>298377370</v>
      </c>
      <c r="G90" s="3">
        <f t="shared" si="1"/>
        <v>0.96266907855499573</v>
      </c>
      <c r="I90" s="2">
        <v>0.96266907855499573</v>
      </c>
    </row>
    <row r="91" spans="1:9" x14ac:dyDescent="0.25">
      <c r="A91" t="s">
        <v>165</v>
      </c>
      <c r="B91" t="s">
        <v>166</v>
      </c>
      <c r="D91" t="s">
        <v>167</v>
      </c>
      <c r="E91" s="1">
        <v>1190442625</v>
      </c>
      <c r="F91" s="1">
        <v>931182750</v>
      </c>
      <c r="G91" s="3">
        <f t="shared" si="1"/>
        <v>0.78221556456784302</v>
      </c>
      <c r="I91" s="2">
        <v>0.78221556456784302</v>
      </c>
    </row>
    <row r="92" spans="1:9" x14ac:dyDescent="0.25">
      <c r="A92" t="s">
        <v>168</v>
      </c>
      <c r="B92" t="s">
        <v>169</v>
      </c>
      <c r="D92" t="s">
        <v>170</v>
      </c>
      <c r="E92" s="1">
        <v>124440000</v>
      </c>
      <c r="F92" s="1">
        <v>101227996</v>
      </c>
      <c r="G92" s="3">
        <f t="shared" si="1"/>
        <v>0.81346830601092901</v>
      </c>
      <c r="I92" s="2">
        <v>0.81346830601092901</v>
      </c>
    </row>
    <row r="93" spans="1:9" x14ac:dyDescent="0.25">
      <c r="A93" t="s">
        <v>171</v>
      </c>
      <c r="B93" t="s">
        <v>172</v>
      </c>
      <c r="D93" t="s">
        <v>173</v>
      </c>
      <c r="E93" s="1">
        <v>162387970</v>
      </c>
      <c r="F93" s="1">
        <v>160766663</v>
      </c>
      <c r="G93" s="3">
        <f t="shared" si="1"/>
        <v>0.99001584292235445</v>
      </c>
      <c r="I93" s="2">
        <v>0.99001584292235445</v>
      </c>
    </row>
    <row r="94" spans="1:9" x14ac:dyDescent="0.25">
      <c r="A94" t="s">
        <v>174</v>
      </c>
      <c r="B94" t="s">
        <v>175</v>
      </c>
      <c r="D94" t="s">
        <v>176</v>
      </c>
      <c r="E94" s="1">
        <v>551847715</v>
      </c>
      <c r="F94" s="1">
        <v>541383604</v>
      </c>
      <c r="G94" s="3">
        <f t="shared" si="1"/>
        <v>0.98103804597614397</v>
      </c>
      <c r="I94" s="2">
        <v>0.98103804597614397</v>
      </c>
    </row>
    <row r="95" spans="1:9" x14ac:dyDescent="0.25">
      <c r="A95" t="s">
        <v>177</v>
      </c>
      <c r="B95" t="s">
        <v>175</v>
      </c>
      <c r="D95" t="s">
        <v>178</v>
      </c>
      <c r="E95" s="1">
        <v>220000000</v>
      </c>
      <c r="F95" s="1">
        <v>220000000</v>
      </c>
      <c r="G95" s="3">
        <f t="shared" si="1"/>
        <v>1</v>
      </c>
      <c r="I95" s="2">
        <v>1</v>
      </c>
    </row>
    <row r="96" spans="1:9" x14ac:dyDescent="0.25">
      <c r="A96" t="s">
        <v>179</v>
      </c>
    </row>
    <row r="97" spans="1:9" x14ac:dyDescent="0.25">
      <c r="A97" t="s">
        <v>180</v>
      </c>
      <c r="B97" t="s">
        <v>181</v>
      </c>
      <c r="D97" t="s">
        <v>182</v>
      </c>
      <c r="E97" s="1">
        <v>163524181</v>
      </c>
      <c r="F97" s="1">
        <v>134715000</v>
      </c>
      <c r="G97" s="3">
        <f t="shared" si="1"/>
        <v>0.82382311396502272</v>
      </c>
      <c r="I97" s="2">
        <v>0.82382311396502272</v>
      </c>
    </row>
    <row r="98" spans="1:9" x14ac:dyDescent="0.25">
      <c r="A98" t="s">
        <v>183</v>
      </c>
      <c r="B98" t="s">
        <v>184</v>
      </c>
      <c r="D98" t="s">
        <v>185</v>
      </c>
      <c r="E98" s="1">
        <v>3204786000</v>
      </c>
      <c r="F98" s="1">
        <v>3025348240</v>
      </c>
      <c r="G98" s="3">
        <f t="shared" si="1"/>
        <v>0.94400944087998384</v>
      </c>
      <c r="I98" s="2">
        <v>0.94400944087998384</v>
      </c>
    </row>
    <row r="99" spans="1:9" x14ac:dyDescent="0.25">
      <c r="A99" t="s">
        <v>186</v>
      </c>
    </row>
    <row r="100" spans="1:9" x14ac:dyDescent="0.25">
      <c r="A100" t="s">
        <v>187</v>
      </c>
      <c r="B100" t="s">
        <v>189</v>
      </c>
      <c r="C100">
        <v>0</v>
      </c>
      <c r="D100" t="s">
        <v>191</v>
      </c>
      <c r="E100" s="1">
        <v>25800000</v>
      </c>
      <c r="F100" s="1">
        <v>25800000</v>
      </c>
      <c r="G100" s="3">
        <f t="shared" si="1"/>
        <v>1</v>
      </c>
      <c r="I100" s="2">
        <v>1</v>
      </c>
    </row>
    <row r="101" spans="1:9" x14ac:dyDescent="0.25">
      <c r="A101" t="s">
        <v>188</v>
      </c>
      <c r="B101" t="s">
        <v>190</v>
      </c>
      <c r="C101">
        <v>0</v>
      </c>
      <c r="D101" t="s">
        <v>192</v>
      </c>
      <c r="E101" s="1">
        <v>21600000</v>
      </c>
      <c r="F101" s="1">
        <v>21600000</v>
      </c>
      <c r="G101" s="3">
        <f t="shared" si="1"/>
        <v>1</v>
      </c>
      <c r="I101" s="2">
        <v>1</v>
      </c>
    </row>
    <row r="102" spans="1:9" x14ac:dyDescent="0.25">
      <c r="A102" t="s">
        <v>216</v>
      </c>
    </row>
    <row r="103" spans="1:9" x14ac:dyDescent="0.25">
      <c r="A103" t="s">
        <v>193</v>
      </c>
      <c r="B103" t="s">
        <v>200</v>
      </c>
      <c r="C103">
        <v>1</v>
      </c>
      <c r="D103" t="s">
        <v>208</v>
      </c>
      <c r="E103" s="1">
        <v>111340078</v>
      </c>
      <c r="F103" s="1">
        <v>111340078</v>
      </c>
      <c r="G103" s="3">
        <f t="shared" si="1"/>
        <v>1</v>
      </c>
      <c r="I103" s="2">
        <v>1</v>
      </c>
    </row>
    <row r="104" spans="1:9" x14ac:dyDescent="0.25">
      <c r="A104" t="s">
        <v>194</v>
      </c>
      <c r="B104" t="s">
        <v>201</v>
      </c>
      <c r="D104" t="s">
        <v>209</v>
      </c>
      <c r="E104" s="1">
        <v>378383000</v>
      </c>
      <c r="F104" s="1">
        <v>378383000</v>
      </c>
      <c r="G104" s="3">
        <f t="shared" si="1"/>
        <v>1</v>
      </c>
      <c r="I104" s="2">
        <v>1</v>
      </c>
    </row>
    <row r="105" spans="1:9" x14ac:dyDescent="0.25">
      <c r="A105" t="s">
        <v>194</v>
      </c>
      <c r="B105" t="s">
        <v>202</v>
      </c>
      <c r="D105" t="s">
        <v>210</v>
      </c>
      <c r="E105" s="1">
        <v>324043783</v>
      </c>
      <c r="F105" s="1">
        <v>324043783</v>
      </c>
      <c r="G105" s="3">
        <f t="shared" si="1"/>
        <v>1</v>
      </c>
      <c r="I105" s="2">
        <v>1</v>
      </c>
    </row>
    <row r="106" spans="1:9" x14ac:dyDescent="0.25">
      <c r="A106" t="s">
        <v>195</v>
      </c>
      <c r="B106" t="s">
        <v>203</v>
      </c>
      <c r="C106">
        <v>1</v>
      </c>
      <c r="D106" t="s">
        <v>211</v>
      </c>
      <c r="E106" s="1">
        <v>1819916294</v>
      </c>
      <c r="F106" s="1">
        <v>1819047161</v>
      </c>
      <c r="G106" s="3">
        <f t="shared" si="1"/>
        <v>0.99952243243116978</v>
      </c>
      <c r="I106" s="2">
        <v>0.99952243243116978</v>
      </c>
    </row>
    <row r="107" spans="1:9" x14ac:dyDescent="0.25">
      <c r="A107" t="s">
        <v>196</v>
      </c>
      <c r="B107" t="s">
        <v>204</v>
      </c>
      <c r="D107" t="s">
        <v>212</v>
      </c>
      <c r="E107" s="1">
        <v>132084372</v>
      </c>
      <c r="F107" s="1">
        <v>132084372</v>
      </c>
      <c r="G107" s="3">
        <f t="shared" si="1"/>
        <v>1</v>
      </c>
      <c r="I107" s="2">
        <v>1</v>
      </c>
    </row>
    <row r="108" spans="1:9" x14ac:dyDescent="0.25">
      <c r="A108" t="s">
        <v>197</v>
      </c>
      <c r="B108" t="s">
        <v>205</v>
      </c>
      <c r="D108" t="s">
        <v>213</v>
      </c>
      <c r="E108" s="1">
        <v>116322500</v>
      </c>
      <c r="F108" s="1">
        <v>116322500</v>
      </c>
      <c r="G108" s="3">
        <f t="shared" si="1"/>
        <v>1</v>
      </c>
      <c r="I108" s="2">
        <v>1</v>
      </c>
    </row>
    <row r="109" spans="1:9" x14ac:dyDescent="0.25">
      <c r="A109" t="s">
        <v>198</v>
      </c>
      <c r="B109" t="s">
        <v>206</v>
      </c>
      <c r="D109" t="s">
        <v>214</v>
      </c>
      <c r="E109" s="1">
        <v>82610500</v>
      </c>
      <c r="F109" s="1">
        <v>82610500</v>
      </c>
      <c r="G109" s="3">
        <f t="shared" si="1"/>
        <v>1</v>
      </c>
      <c r="I109" s="2">
        <v>1</v>
      </c>
    </row>
    <row r="110" spans="1:9" x14ac:dyDescent="0.25">
      <c r="A110" t="s">
        <v>199</v>
      </c>
      <c r="B110" t="s">
        <v>207</v>
      </c>
      <c r="D110" t="s">
        <v>215</v>
      </c>
      <c r="E110" s="1">
        <v>80148769</v>
      </c>
      <c r="F110" s="1">
        <v>80148769</v>
      </c>
      <c r="G110" s="3">
        <f t="shared" si="1"/>
        <v>1</v>
      </c>
      <c r="I110" s="2">
        <v>1</v>
      </c>
    </row>
    <row r="111" spans="1:9" x14ac:dyDescent="0.25">
      <c r="A111" t="s">
        <v>217</v>
      </c>
    </row>
    <row r="112" spans="1:9" x14ac:dyDescent="0.25">
      <c r="A112" t="s">
        <v>218</v>
      </c>
      <c r="B112" t="s">
        <v>224</v>
      </c>
      <c r="D112" t="s">
        <v>228</v>
      </c>
      <c r="E112" s="1">
        <v>1833561919</v>
      </c>
      <c r="F112" s="1">
        <v>1833561919</v>
      </c>
      <c r="G112" s="3">
        <f t="shared" si="1"/>
        <v>1</v>
      </c>
      <c r="I112" s="2">
        <v>1</v>
      </c>
    </row>
    <row r="113" spans="1:9" x14ac:dyDescent="0.25">
      <c r="A113" t="s">
        <v>219</v>
      </c>
      <c r="B113" t="s">
        <v>224</v>
      </c>
      <c r="D113" t="s">
        <v>228</v>
      </c>
      <c r="E113" s="1">
        <v>1519941551</v>
      </c>
      <c r="F113" s="1">
        <v>1519941551</v>
      </c>
      <c r="G113" s="3">
        <f t="shared" si="1"/>
        <v>1</v>
      </c>
      <c r="I113" s="2">
        <v>1</v>
      </c>
    </row>
    <row r="114" spans="1:9" x14ac:dyDescent="0.25">
      <c r="A114" t="s">
        <v>220</v>
      </c>
      <c r="B114" t="s">
        <v>225</v>
      </c>
      <c r="D114" t="s">
        <v>229</v>
      </c>
      <c r="E114" s="1">
        <v>1602659187</v>
      </c>
      <c r="F114" s="1">
        <v>1602659187</v>
      </c>
      <c r="G114" s="3">
        <f t="shared" si="1"/>
        <v>1</v>
      </c>
      <c r="I114" s="2">
        <v>1</v>
      </c>
    </row>
    <row r="115" spans="1:9" x14ac:dyDescent="0.25">
      <c r="A115" t="s">
        <v>221</v>
      </c>
      <c r="B115" t="s">
        <v>226</v>
      </c>
      <c r="D115" t="s">
        <v>230</v>
      </c>
      <c r="E115" s="1">
        <v>2392795328</v>
      </c>
      <c r="F115" s="1">
        <v>2392795328</v>
      </c>
      <c r="G115" s="3">
        <f t="shared" si="1"/>
        <v>1</v>
      </c>
      <c r="I115" s="2">
        <v>1</v>
      </c>
    </row>
    <row r="116" spans="1:9" x14ac:dyDescent="0.25">
      <c r="A116" t="s">
        <v>222</v>
      </c>
    </row>
    <row r="117" spans="1:9" x14ac:dyDescent="0.25">
      <c r="A117" t="s">
        <v>223</v>
      </c>
      <c r="B117" t="s">
        <v>227</v>
      </c>
      <c r="D117" t="s">
        <v>231</v>
      </c>
      <c r="E117" s="1">
        <v>3276979852</v>
      </c>
      <c r="F117" s="1">
        <v>3276979852</v>
      </c>
      <c r="G117" s="3">
        <f t="shared" si="1"/>
        <v>1</v>
      </c>
      <c r="I117" s="2">
        <v>1</v>
      </c>
    </row>
    <row r="118" spans="1:9" x14ac:dyDescent="0.25">
      <c r="A118" t="s">
        <v>232</v>
      </c>
    </row>
    <row r="119" spans="1:9" x14ac:dyDescent="0.25">
      <c r="A119" t="s">
        <v>233</v>
      </c>
      <c r="B119" t="s">
        <v>241</v>
      </c>
      <c r="D119" t="s">
        <v>250</v>
      </c>
      <c r="E119" s="1">
        <v>709887228</v>
      </c>
      <c r="F119" s="1">
        <v>837233904</v>
      </c>
      <c r="G119" s="3">
        <f t="shared" si="1"/>
        <v>1.1793900086902254</v>
      </c>
      <c r="I119" s="2">
        <v>1.1793900086902254</v>
      </c>
    </row>
    <row r="120" spans="1:9" x14ac:dyDescent="0.25">
      <c r="A120" t="s">
        <v>234</v>
      </c>
      <c r="B120" t="s">
        <v>242</v>
      </c>
      <c r="D120" t="s">
        <v>251</v>
      </c>
      <c r="E120" s="1">
        <v>1244049601</v>
      </c>
      <c r="F120" s="1">
        <v>1244000000</v>
      </c>
      <c r="G120" s="3">
        <f t="shared" si="1"/>
        <v>0.99996012940323264</v>
      </c>
      <c r="I120" s="2">
        <v>0.99996012940323264</v>
      </c>
    </row>
    <row r="121" spans="1:9" x14ac:dyDescent="0.25">
      <c r="A121" t="s">
        <v>234</v>
      </c>
      <c r="B121" t="s">
        <v>242</v>
      </c>
      <c r="D121" t="s">
        <v>252</v>
      </c>
      <c r="E121" s="1">
        <v>1304071359</v>
      </c>
      <c r="F121" s="1">
        <v>1304071359</v>
      </c>
      <c r="G121" s="3">
        <f t="shared" si="1"/>
        <v>1</v>
      </c>
      <c r="I121" s="2">
        <v>1</v>
      </c>
    </row>
    <row r="122" spans="1:9" x14ac:dyDescent="0.25">
      <c r="A122" t="s">
        <v>235</v>
      </c>
      <c r="B122" t="s">
        <v>243</v>
      </c>
      <c r="C122">
        <v>100</v>
      </c>
      <c r="D122" t="s">
        <v>253</v>
      </c>
      <c r="E122" s="1">
        <v>406408337</v>
      </c>
      <c r="F122" s="1">
        <v>406408337</v>
      </c>
      <c r="G122" s="3">
        <f t="shared" si="1"/>
        <v>1</v>
      </c>
      <c r="I122" s="2">
        <v>1</v>
      </c>
    </row>
    <row r="123" spans="1:9" x14ac:dyDescent="0.25">
      <c r="A123" t="s">
        <v>236</v>
      </c>
      <c r="C123">
        <v>100</v>
      </c>
      <c r="E123" s="1">
        <v>6045956798</v>
      </c>
      <c r="F123" s="1">
        <v>6387116173</v>
      </c>
      <c r="G123" s="3">
        <f t="shared" si="1"/>
        <v>1.0564276898427152</v>
      </c>
      <c r="I123" s="2">
        <v>1.0564276898427152</v>
      </c>
    </row>
    <row r="124" spans="1:9" x14ac:dyDescent="0.25">
      <c r="A124" t="s">
        <v>237</v>
      </c>
      <c r="C124" t="s">
        <v>248</v>
      </c>
    </row>
    <row r="125" spans="1:9" x14ac:dyDescent="0.25">
      <c r="A125" t="s">
        <v>238</v>
      </c>
      <c r="B125" t="s">
        <v>244</v>
      </c>
      <c r="C125">
        <v>0</v>
      </c>
      <c r="D125" t="s">
        <v>254</v>
      </c>
      <c r="E125" s="1">
        <v>650061187</v>
      </c>
      <c r="F125" s="1">
        <v>649807565</v>
      </c>
      <c r="G125" s="3">
        <f t="shared" si="1"/>
        <v>0.99960984903410333</v>
      </c>
      <c r="I125" s="2">
        <v>0.99960984903410333</v>
      </c>
    </row>
    <row r="126" spans="1:9" x14ac:dyDescent="0.25">
      <c r="A126" t="s">
        <v>239</v>
      </c>
      <c r="C126">
        <v>78290</v>
      </c>
      <c r="E126" s="1">
        <v>5389038278</v>
      </c>
      <c r="F126" s="1">
        <v>5261380209</v>
      </c>
      <c r="G126" s="3">
        <f t="shared" si="1"/>
        <v>0.97631153047824015</v>
      </c>
      <c r="I126" s="2">
        <v>0.97631153047824015</v>
      </c>
    </row>
    <row r="127" spans="1:9" x14ac:dyDescent="0.25">
      <c r="A127" t="s">
        <v>235</v>
      </c>
      <c r="B127" t="s">
        <v>245</v>
      </c>
      <c r="C127">
        <v>78290</v>
      </c>
      <c r="D127" t="s">
        <v>255</v>
      </c>
      <c r="E127" s="1">
        <v>324041760</v>
      </c>
      <c r="F127" s="1">
        <v>324041760</v>
      </c>
      <c r="G127" s="3">
        <f t="shared" si="1"/>
        <v>1</v>
      </c>
      <c r="I127" s="2">
        <v>1</v>
      </c>
    </row>
    <row r="128" spans="1:9" x14ac:dyDescent="0.25">
      <c r="A128" t="s">
        <v>235</v>
      </c>
      <c r="B128" t="s">
        <v>246</v>
      </c>
      <c r="C128">
        <v>78290</v>
      </c>
      <c r="D128" t="s">
        <v>256</v>
      </c>
      <c r="E128" s="1">
        <v>24849900</v>
      </c>
      <c r="F128" s="4">
        <v>248499537</v>
      </c>
      <c r="G128" s="9">
        <f t="shared" si="1"/>
        <v>10.000021609744909</v>
      </c>
      <c r="I128" s="2">
        <v>10.000021609744909</v>
      </c>
    </row>
    <row r="129" spans="1:9" x14ac:dyDescent="0.25">
      <c r="A129" t="s">
        <v>240</v>
      </c>
      <c r="B129" t="s">
        <v>247</v>
      </c>
      <c r="C129" t="s">
        <v>249</v>
      </c>
      <c r="D129" t="s">
        <v>257</v>
      </c>
      <c r="E129" s="1">
        <v>200527481</v>
      </c>
      <c r="F129" s="1">
        <v>200527481</v>
      </c>
      <c r="G129" s="3">
        <f t="shared" si="1"/>
        <v>1</v>
      </c>
      <c r="I129" s="2">
        <v>1</v>
      </c>
    </row>
    <row r="130" spans="1:9" x14ac:dyDescent="0.25">
      <c r="A130" t="s">
        <v>258</v>
      </c>
      <c r="C130">
        <v>0.7</v>
      </c>
      <c r="E130" s="1">
        <v>30102014805</v>
      </c>
      <c r="F130" s="1">
        <v>27287244001</v>
      </c>
      <c r="G130" s="3">
        <f t="shared" si="1"/>
        <v>0.90649227893102824</v>
      </c>
      <c r="I130" s="2">
        <v>0.90649227893102824</v>
      </c>
    </row>
    <row r="131" spans="1:9" x14ac:dyDescent="0.25">
      <c r="B131" t="s">
        <v>259</v>
      </c>
      <c r="D131" t="s">
        <v>260</v>
      </c>
      <c r="E131" s="1">
        <v>29778564798</v>
      </c>
      <c r="F131" s="1">
        <v>26963793994</v>
      </c>
      <c r="G131" s="3">
        <f t="shared" si="1"/>
        <v>0.90547661302370597</v>
      </c>
      <c r="I131" s="2">
        <v>0.90547661302370597</v>
      </c>
    </row>
    <row r="132" spans="1:9" x14ac:dyDescent="0.25">
      <c r="B132" t="s">
        <v>261</v>
      </c>
      <c r="D132" t="s">
        <v>262</v>
      </c>
      <c r="E132" s="1">
        <v>323450007</v>
      </c>
      <c r="F132" s="1">
        <v>323450007</v>
      </c>
      <c r="G132" s="3">
        <f t="shared" si="1"/>
        <v>1</v>
      </c>
      <c r="I132" s="2">
        <v>1</v>
      </c>
    </row>
    <row r="133" spans="1:9" x14ac:dyDescent="0.25">
      <c r="A133" t="s">
        <v>263</v>
      </c>
      <c r="C133">
        <v>0</v>
      </c>
      <c r="E133" s="1">
        <v>2398301548</v>
      </c>
      <c r="F133" s="1">
        <v>2364432492</v>
      </c>
      <c r="G133" s="3">
        <f t="shared" ref="G133:G196" si="2">F133/E133</f>
        <v>0.98587789928741687</v>
      </c>
      <c r="I133" s="2">
        <v>0.98587789928741687</v>
      </c>
    </row>
    <row r="134" spans="1:9" x14ac:dyDescent="0.25">
      <c r="B134" t="s">
        <v>264</v>
      </c>
      <c r="D134" t="s">
        <v>265</v>
      </c>
      <c r="E134" s="1">
        <v>2338911408</v>
      </c>
      <c r="F134" s="1">
        <v>2305042352</v>
      </c>
      <c r="G134" s="3">
        <f t="shared" si="2"/>
        <v>0.98551930787794939</v>
      </c>
      <c r="I134" s="2">
        <v>0.98551930787794939</v>
      </c>
    </row>
    <row r="135" spans="1:9" x14ac:dyDescent="0.25">
      <c r="B135" t="s">
        <v>266</v>
      </c>
      <c r="D135" t="s">
        <v>267</v>
      </c>
      <c r="E135" s="1">
        <v>59390140</v>
      </c>
      <c r="F135" s="1">
        <v>59390140</v>
      </c>
      <c r="G135" s="3">
        <f t="shared" si="2"/>
        <v>1</v>
      </c>
      <c r="I135" s="2">
        <v>1</v>
      </c>
    </row>
    <row r="136" spans="1:9" x14ac:dyDescent="0.25">
      <c r="A136" t="s">
        <v>268</v>
      </c>
      <c r="C136">
        <v>1</v>
      </c>
      <c r="E136" s="1">
        <v>4349334911</v>
      </c>
      <c r="F136" s="1">
        <v>4218040487</v>
      </c>
      <c r="G136" s="3">
        <f t="shared" si="2"/>
        <v>0.96981275834428382</v>
      </c>
      <c r="I136" s="2">
        <v>0.96981275834428382</v>
      </c>
    </row>
    <row r="137" spans="1:9" x14ac:dyDescent="0.25">
      <c r="B137" t="s">
        <v>269</v>
      </c>
      <c r="D137" t="s">
        <v>270</v>
      </c>
      <c r="E137" s="1">
        <v>83200000</v>
      </c>
      <c r="F137" s="1">
        <v>83200000</v>
      </c>
      <c r="G137" s="3">
        <f t="shared" si="2"/>
        <v>1</v>
      </c>
      <c r="I137" s="2">
        <v>1</v>
      </c>
    </row>
    <row r="138" spans="1:9" x14ac:dyDescent="0.25">
      <c r="B138" t="s">
        <v>271</v>
      </c>
      <c r="D138" t="s">
        <v>272</v>
      </c>
      <c r="E138" s="1">
        <v>981646328</v>
      </c>
      <c r="F138" s="1">
        <v>981642449</v>
      </c>
      <c r="G138" s="3">
        <f t="shared" si="2"/>
        <v>0.99999604847500634</v>
      </c>
      <c r="I138" s="2">
        <v>0.99999604847500634</v>
      </c>
    </row>
    <row r="139" spans="1:9" x14ac:dyDescent="0.25">
      <c r="B139" t="s">
        <v>273</v>
      </c>
      <c r="D139" t="s">
        <v>274</v>
      </c>
      <c r="E139" s="1">
        <v>534037777</v>
      </c>
      <c r="F139" s="1">
        <v>509946799</v>
      </c>
      <c r="G139" s="3">
        <f t="shared" si="2"/>
        <v>0.95488900029632173</v>
      </c>
      <c r="I139" s="2">
        <v>0.95488900029632173</v>
      </c>
    </row>
    <row r="140" spans="1:9" x14ac:dyDescent="0.25">
      <c r="B140" t="s">
        <v>275</v>
      </c>
      <c r="D140" t="s">
        <v>276</v>
      </c>
      <c r="E140" s="1">
        <v>393444649</v>
      </c>
      <c r="F140" s="1">
        <v>390795988</v>
      </c>
      <c r="G140" s="3">
        <f t="shared" si="2"/>
        <v>0.99326802129160485</v>
      </c>
      <c r="I140" s="2">
        <v>0.99326802129160485</v>
      </c>
    </row>
    <row r="141" spans="1:9" x14ac:dyDescent="0.25">
      <c r="B141" t="s">
        <v>277</v>
      </c>
      <c r="D141" t="s">
        <v>278</v>
      </c>
      <c r="E141" s="1">
        <v>449371104</v>
      </c>
      <c r="F141" s="1">
        <v>449371104</v>
      </c>
      <c r="G141" s="3">
        <f t="shared" si="2"/>
        <v>1</v>
      </c>
      <c r="I141" s="2">
        <v>1</v>
      </c>
    </row>
    <row r="142" spans="1:9" x14ac:dyDescent="0.25">
      <c r="B142" t="s">
        <v>279</v>
      </c>
      <c r="D142" t="s">
        <v>280</v>
      </c>
      <c r="E142" s="1">
        <v>1479235053</v>
      </c>
      <c r="F142" s="1">
        <v>1374684147</v>
      </c>
      <c r="G142" s="3">
        <f t="shared" si="2"/>
        <v>0.92932096505693063</v>
      </c>
      <c r="I142" s="2">
        <v>0.92932096505693063</v>
      </c>
    </row>
    <row r="143" spans="1:9" x14ac:dyDescent="0.25">
      <c r="B143" t="s">
        <v>281</v>
      </c>
      <c r="D143" t="s">
        <v>373</v>
      </c>
      <c r="E143" s="1">
        <v>428400000</v>
      </c>
      <c r="F143" s="1">
        <v>428400000</v>
      </c>
      <c r="G143" s="3">
        <f t="shared" si="2"/>
        <v>1</v>
      </c>
      <c r="I143" s="2">
        <v>1</v>
      </c>
    </row>
    <row r="144" spans="1:9" x14ac:dyDescent="0.25">
      <c r="A144" t="s">
        <v>282</v>
      </c>
      <c r="C144">
        <v>0</v>
      </c>
      <c r="E144" s="1">
        <v>1373250681</v>
      </c>
      <c r="F144" s="1">
        <v>1369398947</v>
      </c>
      <c r="G144" s="3">
        <f t="shared" si="2"/>
        <v>0.99719517051526585</v>
      </c>
      <c r="I144" s="2">
        <v>0.99719517051526585</v>
      </c>
    </row>
    <row r="145" spans="1:9" x14ac:dyDescent="0.25">
      <c r="B145" t="s">
        <v>283</v>
      </c>
      <c r="D145" t="s">
        <v>284</v>
      </c>
      <c r="E145" s="1">
        <v>33474871</v>
      </c>
      <c r="F145" s="1">
        <v>33474871</v>
      </c>
      <c r="G145" s="3">
        <f t="shared" si="2"/>
        <v>1</v>
      </c>
      <c r="I145" s="2">
        <v>1</v>
      </c>
    </row>
    <row r="146" spans="1:9" x14ac:dyDescent="0.25">
      <c r="B146" t="s">
        <v>285</v>
      </c>
      <c r="D146" t="s">
        <v>286</v>
      </c>
      <c r="E146" s="1">
        <v>1333600841</v>
      </c>
      <c r="F146" s="1">
        <v>1332494222</v>
      </c>
      <c r="G146" s="3">
        <f t="shared" si="2"/>
        <v>0.99917020223294839</v>
      </c>
      <c r="I146" s="2">
        <v>0.99917020223294839</v>
      </c>
    </row>
    <row r="147" spans="1:9" x14ac:dyDescent="0.25">
      <c r="B147" t="s">
        <v>287</v>
      </c>
      <c r="D147" t="s">
        <v>288</v>
      </c>
      <c r="E147" s="1">
        <v>6174969</v>
      </c>
      <c r="F147" s="1">
        <v>3429854</v>
      </c>
      <c r="G147" s="3">
        <f t="shared" si="2"/>
        <v>0.55544473178731746</v>
      </c>
      <c r="I147" s="2">
        <v>0.55544473178731746</v>
      </c>
    </row>
    <row r="148" spans="1:9" x14ac:dyDescent="0.25">
      <c r="A148" t="s">
        <v>289</v>
      </c>
      <c r="C148">
        <v>1188000</v>
      </c>
      <c r="E148" s="1">
        <v>6378707461</v>
      </c>
      <c r="F148" s="1">
        <v>5797589999</v>
      </c>
      <c r="G148" s="3">
        <f t="shared" si="2"/>
        <v>0.90889730160020576</v>
      </c>
      <c r="I148" s="2">
        <v>0.90889730160020576</v>
      </c>
    </row>
    <row r="149" spans="1:9" x14ac:dyDescent="0.25">
      <c r="B149" t="s">
        <v>290</v>
      </c>
      <c r="D149" t="s">
        <v>291</v>
      </c>
      <c r="E149" s="1">
        <v>2036260410</v>
      </c>
      <c r="F149" s="1">
        <v>2003090814</v>
      </c>
      <c r="G149" s="3">
        <f t="shared" si="2"/>
        <v>0.98371053336935421</v>
      </c>
      <c r="I149" s="2">
        <v>0.98371053336935421</v>
      </c>
    </row>
    <row r="150" spans="1:9" x14ac:dyDescent="0.25">
      <c r="B150" t="s">
        <v>292</v>
      </c>
      <c r="D150" t="s">
        <v>293</v>
      </c>
      <c r="E150" s="1">
        <v>1410854626</v>
      </c>
      <c r="F150" s="1">
        <v>928661962</v>
      </c>
      <c r="G150" s="3">
        <f t="shared" si="2"/>
        <v>0.65822654218663634</v>
      </c>
      <c r="I150" s="2">
        <v>0.65822654218663634</v>
      </c>
    </row>
    <row r="151" spans="1:9" x14ac:dyDescent="0.25">
      <c r="B151" t="s">
        <v>294</v>
      </c>
      <c r="D151" t="s">
        <v>295</v>
      </c>
      <c r="E151" s="1">
        <v>1363571307</v>
      </c>
      <c r="F151" s="1">
        <v>1353511267</v>
      </c>
      <c r="G151" s="3">
        <f t="shared" si="2"/>
        <v>0.99262228535584751</v>
      </c>
      <c r="I151" s="2">
        <v>0.99262228535584751</v>
      </c>
    </row>
    <row r="152" spans="1:9" x14ac:dyDescent="0.25">
      <c r="B152" t="s">
        <v>296</v>
      </c>
      <c r="D152" t="s">
        <v>297</v>
      </c>
      <c r="E152" s="1">
        <v>336657620</v>
      </c>
      <c r="F152" s="1">
        <v>348417683</v>
      </c>
      <c r="G152" s="3">
        <f t="shared" si="2"/>
        <v>1.0349318188609544</v>
      </c>
      <c r="I152" s="2">
        <v>1.0349318188609544</v>
      </c>
    </row>
    <row r="153" spans="1:9" x14ac:dyDescent="0.25">
      <c r="B153" t="s">
        <v>298</v>
      </c>
      <c r="D153" t="s">
        <v>299</v>
      </c>
      <c r="E153" s="1">
        <v>523635014</v>
      </c>
      <c r="F153" s="1">
        <v>473045106</v>
      </c>
      <c r="G153" s="3">
        <f t="shared" si="2"/>
        <v>0.90338707945912877</v>
      </c>
      <c r="I153" s="2">
        <v>0.90338707945912877</v>
      </c>
    </row>
    <row r="154" spans="1:9" x14ac:dyDescent="0.25">
      <c r="B154" t="s">
        <v>300</v>
      </c>
      <c r="D154" t="s">
        <v>301</v>
      </c>
      <c r="E154" s="1">
        <v>588222481</v>
      </c>
      <c r="F154" s="1">
        <v>573922759</v>
      </c>
      <c r="G154" s="3">
        <f t="shared" si="2"/>
        <v>0.97568994307104695</v>
      </c>
      <c r="I154" s="2">
        <v>0.97568994307104695</v>
      </c>
    </row>
    <row r="155" spans="1:9" x14ac:dyDescent="0.25">
      <c r="B155" t="s">
        <v>302</v>
      </c>
      <c r="D155" t="s">
        <v>303</v>
      </c>
      <c r="E155" s="1">
        <v>119506003</v>
      </c>
      <c r="F155" s="1">
        <v>116940408</v>
      </c>
      <c r="G155" s="3">
        <f t="shared" si="2"/>
        <v>0.97853166422108517</v>
      </c>
      <c r="I155" s="2">
        <v>0.97853166422108517</v>
      </c>
    </row>
    <row r="156" spans="1:9" x14ac:dyDescent="0.25">
      <c r="A156" t="s">
        <v>304</v>
      </c>
      <c r="C156">
        <v>73</v>
      </c>
      <c r="E156" s="1">
        <v>3644183625</v>
      </c>
      <c r="F156" s="1">
        <v>3166066692</v>
      </c>
      <c r="G156" s="3">
        <f t="shared" si="2"/>
        <v>0.86879998863943086</v>
      </c>
      <c r="I156" s="2">
        <v>0.86879998863943086</v>
      </c>
    </row>
    <row r="157" spans="1:9" x14ac:dyDescent="0.25">
      <c r="B157" t="s">
        <v>305</v>
      </c>
      <c r="D157" t="s">
        <v>306</v>
      </c>
      <c r="E157" s="1">
        <v>900577734</v>
      </c>
      <c r="F157" s="1">
        <v>837070674</v>
      </c>
      <c r="G157" s="3">
        <f t="shared" si="2"/>
        <v>0.9294818674697547</v>
      </c>
      <c r="I157" s="2">
        <v>0.9294818674697547</v>
      </c>
    </row>
    <row r="158" spans="1:9" x14ac:dyDescent="0.25">
      <c r="B158" t="s">
        <v>307</v>
      </c>
      <c r="D158" t="s">
        <v>308</v>
      </c>
      <c r="E158" s="1">
        <v>207689519</v>
      </c>
      <c r="F158" s="1">
        <v>142933188</v>
      </c>
      <c r="G158" s="3">
        <f t="shared" si="2"/>
        <v>0.68820607167952463</v>
      </c>
      <c r="I158" s="2">
        <v>0.68820607167952463</v>
      </c>
    </row>
    <row r="159" spans="1:9" x14ac:dyDescent="0.25">
      <c r="B159" t="s">
        <v>309</v>
      </c>
      <c r="D159" t="s">
        <v>310</v>
      </c>
      <c r="E159" s="1">
        <v>717535858</v>
      </c>
      <c r="F159" s="1">
        <v>524615564</v>
      </c>
      <c r="G159" s="3">
        <f t="shared" si="2"/>
        <v>0.7311349783441764</v>
      </c>
      <c r="I159" s="2">
        <v>0.7311349783441764</v>
      </c>
    </row>
    <row r="160" spans="1:9" x14ac:dyDescent="0.25">
      <c r="B160" t="s">
        <v>311</v>
      </c>
      <c r="D160" t="s">
        <v>312</v>
      </c>
      <c r="E160" s="1">
        <v>880284838</v>
      </c>
      <c r="F160" s="1">
        <v>846400456</v>
      </c>
      <c r="G160" s="3">
        <f t="shared" si="2"/>
        <v>0.96150747969602079</v>
      </c>
      <c r="I160" s="2">
        <v>0.96150747969602079</v>
      </c>
    </row>
    <row r="161" spans="1:9" x14ac:dyDescent="0.25">
      <c r="B161" t="s">
        <v>313</v>
      </c>
      <c r="D161" t="s">
        <v>314</v>
      </c>
      <c r="E161" s="1">
        <v>346780823</v>
      </c>
      <c r="F161" s="1">
        <v>336133743</v>
      </c>
      <c r="G161" s="3">
        <f t="shared" si="2"/>
        <v>0.96929737951512962</v>
      </c>
      <c r="I161" s="2">
        <v>0.96929737951512962</v>
      </c>
    </row>
    <row r="162" spans="1:9" x14ac:dyDescent="0.25">
      <c r="B162" t="s">
        <v>315</v>
      </c>
      <c r="D162" t="s">
        <v>316</v>
      </c>
      <c r="E162" s="1">
        <v>231944969</v>
      </c>
      <c r="F162" s="1">
        <v>150858262</v>
      </c>
      <c r="G162" s="3">
        <f t="shared" si="2"/>
        <v>0.65040540715500494</v>
      </c>
      <c r="I162" s="2">
        <v>0.65040540715500494</v>
      </c>
    </row>
    <row r="163" spans="1:9" x14ac:dyDescent="0.25">
      <c r="B163" t="s">
        <v>317</v>
      </c>
      <c r="D163" t="s">
        <v>318</v>
      </c>
      <c r="E163" s="1">
        <v>332195512</v>
      </c>
      <c r="F163" s="1">
        <v>307108879</v>
      </c>
      <c r="G163" s="3">
        <f t="shared" si="2"/>
        <v>0.92448232413206111</v>
      </c>
      <c r="I163" s="2">
        <v>0.92448232413206111</v>
      </c>
    </row>
    <row r="164" spans="1:9" x14ac:dyDescent="0.25">
      <c r="B164" t="s">
        <v>319</v>
      </c>
      <c r="D164" t="s">
        <v>320</v>
      </c>
      <c r="E164" s="1">
        <v>27174372</v>
      </c>
      <c r="F164" s="1">
        <v>20945926</v>
      </c>
      <c r="G164" s="3">
        <f t="shared" si="2"/>
        <v>0.77079705834600332</v>
      </c>
      <c r="I164" s="2">
        <v>0.77079705834600332</v>
      </c>
    </row>
    <row r="165" spans="1:9" x14ac:dyDescent="0.25">
      <c r="A165" t="s">
        <v>321</v>
      </c>
      <c r="C165">
        <v>0</v>
      </c>
      <c r="E165" s="1">
        <v>7386880181</v>
      </c>
      <c r="F165" s="1">
        <v>5497000592</v>
      </c>
      <c r="G165" s="3">
        <f t="shared" si="2"/>
        <v>0.74415727036415025</v>
      </c>
      <c r="I165" s="2">
        <v>0.74415727036415025</v>
      </c>
    </row>
    <row r="166" spans="1:9" x14ac:dyDescent="0.25">
      <c r="B166" t="s">
        <v>322</v>
      </c>
      <c r="D166" t="s">
        <v>323</v>
      </c>
      <c r="E166" s="1">
        <v>741247099</v>
      </c>
      <c r="F166" s="1">
        <v>721311682</v>
      </c>
      <c r="G166" s="3">
        <f t="shared" si="2"/>
        <v>0.97310557164150202</v>
      </c>
      <c r="I166" s="2">
        <v>0.97310557164150202</v>
      </c>
    </row>
    <row r="167" spans="1:9" x14ac:dyDescent="0.25">
      <c r="B167" t="s">
        <v>324</v>
      </c>
      <c r="D167" t="s">
        <v>325</v>
      </c>
      <c r="E167" s="1">
        <v>504011606</v>
      </c>
      <c r="F167" s="1">
        <v>504011601</v>
      </c>
      <c r="G167" s="3">
        <f t="shared" si="2"/>
        <v>0.9999999900795935</v>
      </c>
      <c r="I167" s="2">
        <v>0.9999999900795935</v>
      </c>
    </row>
    <row r="168" spans="1:9" x14ac:dyDescent="0.25">
      <c r="B168" t="s">
        <v>326</v>
      </c>
      <c r="D168" t="s">
        <v>327</v>
      </c>
      <c r="E168" s="1">
        <v>5244478866</v>
      </c>
      <c r="F168" s="1">
        <v>3374534699</v>
      </c>
      <c r="G168" s="3">
        <f t="shared" si="2"/>
        <v>0.64344518973603582</v>
      </c>
      <c r="I168" s="2">
        <v>0.64344518973603582</v>
      </c>
    </row>
    <row r="169" spans="1:9" x14ac:dyDescent="0.25">
      <c r="B169" t="s">
        <v>328</v>
      </c>
      <c r="D169" t="s">
        <v>329</v>
      </c>
      <c r="E169" s="1">
        <v>364088592</v>
      </c>
      <c r="F169" s="1">
        <v>364088592</v>
      </c>
      <c r="G169" s="3">
        <f t="shared" si="2"/>
        <v>1</v>
      </c>
      <c r="I169" s="2">
        <v>1</v>
      </c>
    </row>
    <row r="170" spans="1:9" x14ac:dyDescent="0.25">
      <c r="B170" t="s">
        <v>330</v>
      </c>
      <c r="D170" t="s">
        <v>331</v>
      </c>
      <c r="E170" s="1">
        <v>533054018</v>
      </c>
      <c r="F170" s="1">
        <v>533054018</v>
      </c>
      <c r="G170" s="3">
        <f t="shared" si="2"/>
        <v>1</v>
      </c>
      <c r="I170" s="2">
        <v>1</v>
      </c>
    </row>
    <row r="171" spans="1:9" x14ac:dyDescent="0.25">
      <c r="A171" t="s">
        <v>332</v>
      </c>
      <c r="C171">
        <v>10000</v>
      </c>
      <c r="E171" s="1">
        <v>2598925628</v>
      </c>
      <c r="F171" s="1">
        <v>2596429575</v>
      </c>
      <c r="G171" s="3">
        <f t="shared" si="2"/>
        <v>0.9990395827517693</v>
      </c>
      <c r="I171" s="2">
        <v>0.9990395827517693</v>
      </c>
    </row>
    <row r="172" spans="1:9" x14ac:dyDescent="0.25">
      <c r="B172" t="s">
        <v>333</v>
      </c>
      <c r="D172" t="s">
        <v>334</v>
      </c>
      <c r="E172" s="1">
        <v>2598925628</v>
      </c>
      <c r="F172" s="1">
        <v>2596429575</v>
      </c>
      <c r="G172" s="3">
        <f t="shared" si="2"/>
        <v>0.9990395827517693</v>
      </c>
      <c r="I172" s="2">
        <v>0.9990395827517693</v>
      </c>
    </row>
    <row r="173" spans="1:9" x14ac:dyDescent="0.25">
      <c r="A173" t="s">
        <v>335</v>
      </c>
      <c r="C173">
        <v>0</v>
      </c>
      <c r="E173" s="1">
        <v>607037030</v>
      </c>
      <c r="F173" s="1">
        <v>591082165</v>
      </c>
      <c r="G173" s="3">
        <f t="shared" si="2"/>
        <v>0.97371681757206807</v>
      </c>
      <c r="I173" s="2">
        <v>0.97371681757206807</v>
      </c>
    </row>
    <row r="174" spans="1:9" x14ac:dyDescent="0.25">
      <c r="B174" t="s">
        <v>336</v>
      </c>
      <c r="D174" t="s">
        <v>337</v>
      </c>
      <c r="E174" s="1">
        <v>110127030</v>
      </c>
      <c r="F174" s="1">
        <v>106872743</v>
      </c>
      <c r="G174" s="3">
        <f t="shared" si="2"/>
        <v>0.97044969795335445</v>
      </c>
      <c r="I174" s="2">
        <v>0.97044969795335445</v>
      </c>
    </row>
    <row r="175" spans="1:9" x14ac:dyDescent="0.25">
      <c r="B175" t="s">
        <v>338</v>
      </c>
      <c r="D175" t="s">
        <v>339</v>
      </c>
      <c r="E175" s="1">
        <v>366230000</v>
      </c>
      <c r="F175" s="1">
        <v>362238121</v>
      </c>
      <c r="G175" s="3">
        <f t="shared" si="2"/>
        <v>0.98910007645468689</v>
      </c>
      <c r="I175" s="2">
        <v>0.98910007645468689</v>
      </c>
    </row>
    <row r="176" spans="1:9" x14ac:dyDescent="0.25">
      <c r="B176" t="s">
        <v>340</v>
      </c>
      <c r="D176" t="s">
        <v>341</v>
      </c>
      <c r="E176" s="1">
        <v>66480000</v>
      </c>
      <c r="F176" s="1">
        <v>62427544</v>
      </c>
      <c r="G176" s="3">
        <f t="shared" si="2"/>
        <v>0.93904247894103487</v>
      </c>
      <c r="I176" s="2">
        <v>0.93904247894103487</v>
      </c>
    </row>
    <row r="177" spans="1:9" x14ac:dyDescent="0.25">
      <c r="B177" t="s">
        <v>342</v>
      </c>
      <c r="D177" t="s">
        <v>343</v>
      </c>
      <c r="E177" s="1">
        <v>64200000</v>
      </c>
      <c r="F177" s="1">
        <v>59543757</v>
      </c>
      <c r="G177" s="3">
        <f t="shared" si="2"/>
        <v>0.92747285046728967</v>
      </c>
      <c r="I177" s="2">
        <v>0.92747285046728967</v>
      </c>
    </row>
    <row r="178" spans="1:9" x14ac:dyDescent="0.25">
      <c r="A178" t="s">
        <v>344</v>
      </c>
      <c r="C178">
        <v>25119</v>
      </c>
      <c r="E178" s="1">
        <v>2078743474</v>
      </c>
      <c r="F178" s="1">
        <v>1995801840</v>
      </c>
      <c r="G178" s="3">
        <f t="shared" si="2"/>
        <v>0.96010011093846015</v>
      </c>
      <c r="I178" s="2">
        <v>0.96010011093846015</v>
      </c>
    </row>
    <row r="179" spans="1:9" x14ac:dyDescent="0.25">
      <c r="B179" t="s">
        <v>345</v>
      </c>
      <c r="D179" t="s">
        <v>346</v>
      </c>
      <c r="E179" s="1">
        <v>99275253</v>
      </c>
      <c r="F179" s="1">
        <v>99153777</v>
      </c>
      <c r="G179" s="3">
        <f t="shared" si="2"/>
        <v>0.99877637179126599</v>
      </c>
      <c r="I179" s="2">
        <v>0.99877637179126599</v>
      </c>
    </row>
    <row r="180" spans="1:9" x14ac:dyDescent="0.25">
      <c r="B180" t="s">
        <v>347</v>
      </c>
      <c r="D180" t="s">
        <v>348</v>
      </c>
      <c r="E180" s="1">
        <v>180675282</v>
      </c>
      <c r="F180" s="1">
        <v>178506080</v>
      </c>
      <c r="G180" s="3">
        <f t="shared" si="2"/>
        <v>0.98799391938959313</v>
      </c>
      <c r="I180" s="2">
        <v>0.98799391938959313</v>
      </c>
    </row>
    <row r="181" spans="1:9" x14ac:dyDescent="0.25">
      <c r="B181" t="s">
        <v>349</v>
      </c>
      <c r="D181" t="s">
        <v>350</v>
      </c>
      <c r="E181" s="1">
        <v>47728889</v>
      </c>
      <c r="F181" s="1">
        <v>47728889</v>
      </c>
      <c r="G181" s="3">
        <f t="shared" si="2"/>
        <v>1</v>
      </c>
      <c r="I181" s="2">
        <v>1</v>
      </c>
    </row>
    <row r="182" spans="1:9" x14ac:dyDescent="0.25">
      <c r="B182" t="s">
        <v>351</v>
      </c>
      <c r="D182" t="s">
        <v>352</v>
      </c>
      <c r="E182" s="1">
        <v>238769749</v>
      </c>
      <c r="F182" s="1">
        <v>183865987</v>
      </c>
      <c r="G182" s="3">
        <f t="shared" si="2"/>
        <v>0.77005561956678192</v>
      </c>
      <c r="I182" s="2">
        <v>0.77005561956678192</v>
      </c>
    </row>
    <row r="183" spans="1:9" x14ac:dyDescent="0.25">
      <c r="B183" t="s">
        <v>353</v>
      </c>
      <c r="D183" t="s">
        <v>354</v>
      </c>
      <c r="E183" s="1">
        <v>168047624</v>
      </c>
      <c r="F183" s="1">
        <v>168047620</v>
      </c>
      <c r="G183" s="3">
        <f t="shared" si="2"/>
        <v>0.99999997619722369</v>
      </c>
      <c r="I183" s="2">
        <v>0.99999997619722369</v>
      </c>
    </row>
    <row r="184" spans="1:9" x14ac:dyDescent="0.25">
      <c r="B184" t="s">
        <v>355</v>
      </c>
      <c r="D184" t="s">
        <v>356</v>
      </c>
      <c r="E184" s="1">
        <v>313377504</v>
      </c>
      <c r="F184" s="1">
        <v>313377504</v>
      </c>
      <c r="G184" s="3">
        <f t="shared" si="2"/>
        <v>1</v>
      </c>
      <c r="I184" s="2">
        <v>1</v>
      </c>
    </row>
    <row r="185" spans="1:9" x14ac:dyDescent="0.25">
      <c r="B185" t="s">
        <v>357</v>
      </c>
      <c r="D185" t="s">
        <v>358</v>
      </c>
      <c r="E185" s="1">
        <v>58752252</v>
      </c>
      <c r="F185" s="1">
        <v>58752252</v>
      </c>
      <c r="G185" s="3">
        <f t="shared" si="2"/>
        <v>1</v>
      </c>
      <c r="I185" s="2">
        <v>1</v>
      </c>
    </row>
    <row r="186" spans="1:9" x14ac:dyDescent="0.25">
      <c r="B186" t="s">
        <v>359</v>
      </c>
      <c r="D186" t="s">
        <v>360</v>
      </c>
      <c r="E186" s="1">
        <v>29637228</v>
      </c>
      <c r="F186" s="1">
        <v>29637228</v>
      </c>
      <c r="G186" s="3">
        <f t="shared" si="2"/>
        <v>1</v>
      </c>
      <c r="I186" s="2">
        <v>1</v>
      </c>
    </row>
    <row r="187" spans="1:9" x14ac:dyDescent="0.25">
      <c r="B187" t="s">
        <v>361</v>
      </c>
      <c r="D187" t="s">
        <v>362</v>
      </c>
      <c r="E187" s="1">
        <v>49891634</v>
      </c>
      <c r="F187" s="1">
        <v>49891634</v>
      </c>
      <c r="G187" s="3">
        <f t="shared" si="2"/>
        <v>1</v>
      </c>
      <c r="I187" s="2">
        <v>1</v>
      </c>
    </row>
    <row r="188" spans="1:9" x14ac:dyDescent="0.25">
      <c r="B188" t="s">
        <v>363</v>
      </c>
      <c r="D188" t="s">
        <v>364</v>
      </c>
      <c r="E188" s="1">
        <v>213338152</v>
      </c>
      <c r="F188" s="1">
        <v>213338152</v>
      </c>
      <c r="G188" s="3">
        <f t="shared" si="2"/>
        <v>1</v>
      </c>
      <c r="I188" s="2">
        <v>1</v>
      </c>
    </row>
    <row r="189" spans="1:9" x14ac:dyDescent="0.25">
      <c r="B189" t="s">
        <v>365</v>
      </c>
      <c r="D189" t="s">
        <v>366</v>
      </c>
      <c r="E189" s="1">
        <v>38117217</v>
      </c>
      <c r="F189" s="1">
        <v>38117217</v>
      </c>
      <c r="G189" s="3">
        <f t="shared" si="2"/>
        <v>1</v>
      </c>
      <c r="I189" s="2">
        <v>1</v>
      </c>
    </row>
    <row r="190" spans="1:9" x14ac:dyDescent="0.25">
      <c r="B190" t="s">
        <v>367</v>
      </c>
      <c r="D190" t="s">
        <v>368</v>
      </c>
      <c r="E190" s="1">
        <v>46567990</v>
      </c>
      <c r="F190" s="1">
        <v>46567990</v>
      </c>
      <c r="G190" s="3">
        <f t="shared" si="2"/>
        <v>1</v>
      </c>
      <c r="I190" s="2">
        <v>1</v>
      </c>
    </row>
    <row r="191" spans="1:9" x14ac:dyDescent="0.25">
      <c r="B191" t="s">
        <v>369</v>
      </c>
      <c r="D191" t="s">
        <v>370</v>
      </c>
      <c r="E191" s="1">
        <v>281928361</v>
      </c>
      <c r="F191" s="1">
        <v>263042031</v>
      </c>
      <c r="G191" s="3">
        <f t="shared" si="2"/>
        <v>0.93301018055434304</v>
      </c>
      <c r="I191" s="2">
        <v>0.93301018055434304</v>
      </c>
    </row>
    <row r="192" spans="1:9" x14ac:dyDescent="0.25">
      <c r="B192" t="s">
        <v>371</v>
      </c>
      <c r="D192" t="s">
        <v>372</v>
      </c>
      <c r="E192" s="1">
        <v>312636339</v>
      </c>
      <c r="F192" s="1">
        <v>305775479</v>
      </c>
      <c r="G192" s="3">
        <f t="shared" si="2"/>
        <v>0.97805482234744312</v>
      </c>
      <c r="I192" s="2">
        <v>0.97805482234744312</v>
      </c>
    </row>
    <row r="193" spans="1:9" x14ac:dyDescent="0.25">
      <c r="A193" t="s">
        <v>35</v>
      </c>
    </row>
    <row r="194" spans="1:9" x14ac:dyDescent="0.25">
      <c r="A194" t="s">
        <v>374</v>
      </c>
      <c r="B194" t="s">
        <v>375</v>
      </c>
      <c r="C194">
        <v>20</v>
      </c>
      <c r="D194" t="s">
        <v>376</v>
      </c>
      <c r="E194" s="1">
        <v>168029920</v>
      </c>
      <c r="F194" s="1">
        <v>166225552</v>
      </c>
      <c r="G194" s="3">
        <f t="shared" si="2"/>
        <v>0.98926162673885698</v>
      </c>
      <c r="I194" s="2">
        <v>0.98926162673885698</v>
      </c>
    </row>
    <row r="195" spans="1:9" x14ac:dyDescent="0.25">
      <c r="A195" t="s">
        <v>377</v>
      </c>
      <c r="B195" t="s">
        <v>378</v>
      </c>
      <c r="C195">
        <v>0</v>
      </c>
      <c r="D195" t="s">
        <v>379</v>
      </c>
      <c r="E195" s="1">
        <v>150000000</v>
      </c>
      <c r="F195" s="1">
        <v>1E-3</v>
      </c>
      <c r="G195" s="3">
        <f t="shared" si="2"/>
        <v>6.6666666666666671E-12</v>
      </c>
      <c r="I195" s="2">
        <v>6.6666666666666671E-12</v>
      </c>
    </row>
    <row r="196" spans="1:9" x14ac:dyDescent="0.25">
      <c r="A196" t="s">
        <v>380</v>
      </c>
      <c r="B196" t="s">
        <v>381</v>
      </c>
      <c r="C196">
        <v>0</v>
      </c>
      <c r="D196" t="s">
        <v>382</v>
      </c>
      <c r="E196" s="1">
        <v>100000000</v>
      </c>
      <c r="F196" s="1">
        <v>1E-3</v>
      </c>
      <c r="G196" s="3">
        <f t="shared" si="2"/>
        <v>1.0000000000000001E-11</v>
      </c>
      <c r="I196" s="2">
        <v>1.0000000000000001E-11</v>
      </c>
    </row>
    <row r="197" spans="1:9" x14ac:dyDescent="0.25">
      <c r="A197" t="s">
        <v>383</v>
      </c>
      <c r="B197" t="s">
        <v>384</v>
      </c>
      <c r="C197">
        <v>0</v>
      </c>
      <c r="D197" t="s">
        <v>385</v>
      </c>
      <c r="E197" s="1">
        <v>3140474178</v>
      </c>
      <c r="F197" s="1">
        <v>2660977364</v>
      </c>
      <c r="G197" s="3">
        <f t="shared" ref="G197:G260" si="3">F197/E197</f>
        <v>0.84731706525115713</v>
      </c>
      <c r="I197" s="2">
        <v>0.84731706525115713</v>
      </c>
    </row>
    <row r="198" spans="1:9" x14ac:dyDescent="0.25">
      <c r="A198" t="s">
        <v>386</v>
      </c>
      <c r="B198" t="s">
        <v>387</v>
      </c>
      <c r="C198">
        <v>5</v>
      </c>
      <c r="D198" t="s">
        <v>388</v>
      </c>
      <c r="E198" s="1">
        <v>227180000</v>
      </c>
      <c r="F198" s="1">
        <v>211014784</v>
      </c>
      <c r="G198" s="3">
        <f t="shared" si="3"/>
        <v>0.92884401795932736</v>
      </c>
      <c r="I198" s="2">
        <v>0.92884401795932736</v>
      </c>
    </row>
    <row r="199" spans="1:9" x14ac:dyDescent="0.25">
      <c r="A199" t="s">
        <v>389</v>
      </c>
      <c r="B199" t="s">
        <v>390</v>
      </c>
      <c r="C199">
        <v>0</v>
      </c>
      <c r="D199" t="s">
        <v>391</v>
      </c>
      <c r="E199" s="1">
        <v>899608000</v>
      </c>
      <c r="F199" s="1">
        <v>806848833</v>
      </c>
      <c r="G199" s="3">
        <f t="shared" si="3"/>
        <v>0.89688934847177881</v>
      </c>
      <c r="I199" s="2">
        <v>0.89688934847177881</v>
      </c>
    </row>
    <row r="200" spans="1:9" x14ac:dyDescent="0.25">
      <c r="A200" t="s">
        <v>392</v>
      </c>
      <c r="B200" t="s">
        <v>393</v>
      </c>
      <c r="C200">
        <v>405530</v>
      </c>
      <c r="D200" t="s">
        <v>394</v>
      </c>
      <c r="E200" s="1">
        <v>160243200</v>
      </c>
      <c r="F200" s="1">
        <v>154500000</v>
      </c>
      <c r="G200" s="3">
        <f t="shared" si="3"/>
        <v>0.96415947759405707</v>
      </c>
      <c r="I200" s="2">
        <v>0.96415947759405707</v>
      </c>
    </row>
    <row r="201" spans="1:9" x14ac:dyDescent="0.25">
      <c r="A201" t="s">
        <v>395</v>
      </c>
      <c r="B201" t="s">
        <v>396</v>
      </c>
      <c r="C201">
        <v>0</v>
      </c>
      <c r="D201" t="s">
        <v>397</v>
      </c>
      <c r="E201" s="1">
        <v>2450386821</v>
      </c>
      <c r="F201" s="1">
        <v>365985118</v>
      </c>
      <c r="G201" s="3">
        <f t="shared" si="3"/>
        <v>0.14935809924518037</v>
      </c>
      <c r="I201" s="2">
        <v>0.14935809924518037</v>
      </c>
    </row>
    <row r="202" spans="1:9" x14ac:dyDescent="0.25">
      <c r="A202" t="s">
        <v>398</v>
      </c>
      <c r="B202" t="s">
        <v>399</v>
      </c>
      <c r="C202">
        <v>10</v>
      </c>
      <c r="D202" t="s">
        <v>400</v>
      </c>
      <c r="E202" s="1">
        <v>1655635993</v>
      </c>
      <c r="F202" s="1">
        <v>354330437</v>
      </c>
      <c r="G202" s="3">
        <f t="shared" si="3"/>
        <v>0.21401469797594572</v>
      </c>
      <c r="I202" s="2">
        <v>0.21401469797594572</v>
      </c>
    </row>
    <row r="203" spans="1:9" x14ac:dyDescent="0.25">
      <c r="A203" t="s">
        <v>401</v>
      </c>
      <c r="B203" t="s">
        <v>402</v>
      </c>
      <c r="C203">
        <v>0</v>
      </c>
      <c r="D203" t="s">
        <v>403</v>
      </c>
      <c r="E203" s="1">
        <v>1060630993</v>
      </c>
      <c r="F203" s="1">
        <v>994234300</v>
      </c>
      <c r="G203" s="3">
        <f t="shared" si="3"/>
        <v>0.93739887535042077</v>
      </c>
      <c r="I203" s="2">
        <v>0.93739887535042077</v>
      </c>
    </row>
    <row r="204" spans="1:9" x14ac:dyDescent="0.25">
      <c r="A204" t="s">
        <v>404</v>
      </c>
      <c r="B204" t="s">
        <v>405</v>
      </c>
      <c r="C204">
        <v>0</v>
      </c>
      <c r="D204" t="s">
        <v>406</v>
      </c>
      <c r="E204" s="1">
        <v>1033557746</v>
      </c>
      <c r="F204" s="1">
        <v>979562556</v>
      </c>
      <c r="G204" s="3">
        <f t="shared" si="3"/>
        <v>0.94775793591701263</v>
      </c>
      <c r="I204" s="2">
        <v>0.94775793591701263</v>
      </c>
    </row>
    <row r="205" spans="1:9" x14ac:dyDescent="0.25">
      <c r="A205" t="s">
        <v>407</v>
      </c>
      <c r="B205" t="s">
        <v>408</v>
      </c>
      <c r="C205">
        <v>100</v>
      </c>
      <c r="D205" t="s">
        <v>409</v>
      </c>
      <c r="E205" s="1">
        <v>266845000</v>
      </c>
      <c r="F205" s="1">
        <v>174271496</v>
      </c>
      <c r="G205" s="3">
        <f t="shared" si="3"/>
        <v>0.65308136183927001</v>
      </c>
      <c r="I205" s="2">
        <v>0.65308136183927001</v>
      </c>
    </row>
    <row r="206" spans="1:9" x14ac:dyDescent="0.25">
      <c r="A206" t="s">
        <v>410</v>
      </c>
      <c r="B206" t="s">
        <v>411</v>
      </c>
      <c r="C206">
        <v>0</v>
      </c>
      <c r="D206" t="s">
        <v>412</v>
      </c>
      <c r="E206" s="1">
        <v>196255000</v>
      </c>
      <c r="F206" s="1">
        <v>193680000</v>
      </c>
      <c r="G206" s="3">
        <f t="shared" si="3"/>
        <v>0.98687931517668337</v>
      </c>
      <c r="I206" s="2">
        <v>0.98687931517668337</v>
      </c>
    </row>
    <row r="207" spans="1:9" x14ac:dyDescent="0.25">
      <c r="A207" t="s">
        <v>413</v>
      </c>
      <c r="B207" t="s">
        <v>414</v>
      </c>
      <c r="C207">
        <v>100</v>
      </c>
      <c r="D207" t="s">
        <v>412</v>
      </c>
      <c r="E207" s="1">
        <v>291975000</v>
      </c>
      <c r="F207" s="1">
        <v>265367700</v>
      </c>
      <c r="G207" s="3">
        <f t="shared" si="3"/>
        <v>0.90887130747495504</v>
      </c>
      <c r="I207" s="2">
        <v>0.90887130747495504</v>
      </c>
    </row>
    <row r="208" spans="1:9" x14ac:dyDescent="0.25">
      <c r="A208" t="s">
        <v>415</v>
      </c>
      <c r="B208" t="s">
        <v>416</v>
      </c>
      <c r="C208">
        <v>1950</v>
      </c>
      <c r="D208" t="s">
        <v>417</v>
      </c>
      <c r="E208" s="1">
        <v>1346374974</v>
      </c>
      <c r="F208" s="1">
        <v>959250068</v>
      </c>
      <c r="G208" s="3">
        <f t="shared" si="3"/>
        <v>0.71246873012658951</v>
      </c>
      <c r="I208" s="2">
        <v>0.71246873012658951</v>
      </c>
    </row>
    <row r="209" spans="1:9" x14ac:dyDescent="0.25">
      <c r="A209" t="s">
        <v>418</v>
      </c>
      <c r="B209" t="s">
        <v>419</v>
      </c>
      <c r="C209">
        <v>10</v>
      </c>
      <c r="D209" t="s">
        <v>420</v>
      </c>
      <c r="E209" s="1">
        <v>2393384384</v>
      </c>
      <c r="F209" s="1">
        <v>1284654811</v>
      </c>
      <c r="G209" s="3">
        <f t="shared" si="3"/>
        <v>0.53675239948419418</v>
      </c>
      <c r="I209" s="2">
        <v>0.53675239948419418</v>
      </c>
    </row>
    <row r="210" spans="1:9" x14ac:dyDescent="0.25">
      <c r="A210" t="s">
        <v>421</v>
      </c>
      <c r="B210" t="s">
        <v>422</v>
      </c>
      <c r="C210">
        <v>0</v>
      </c>
      <c r="D210" t="s">
        <v>423</v>
      </c>
      <c r="E210" s="1">
        <v>822000000</v>
      </c>
      <c r="F210" s="1">
        <v>248546325</v>
      </c>
      <c r="G210" s="3">
        <f t="shared" si="3"/>
        <v>0.30236779197080293</v>
      </c>
      <c r="I210" s="2">
        <v>0.30236779197080293</v>
      </c>
    </row>
    <row r="211" spans="1:9" x14ac:dyDescent="0.25">
      <c r="A211" t="s">
        <v>424</v>
      </c>
      <c r="B211" t="s">
        <v>425</v>
      </c>
      <c r="C211">
        <v>0</v>
      </c>
      <c r="D211" t="s">
        <v>426</v>
      </c>
      <c r="E211" s="1">
        <v>2017996048</v>
      </c>
      <c r="F211" s="1">
        <v>1740319596</v>
      </c>
      <c r="G211" s="3">
        <f t="shared" si="3"/>
        <v>0.86239990297542946</v>
      </c>
      <c r="I211" s="2">
        <v>0.86239990297542946</v>
      </c>
    </row>
    <row r="212" spans="1:9" x14ac:dyDescent="0.25">
      <c r="A212" t="s">
        <v>427</v>
      </c>
      <c r="B212" t="s">
        <v>428</v>
      </c>
      <c r="C212">
        <v>30</v>
      </c>
      <c r="D212" t="s">
        <v>429</v>
      </c>
      <c r="E212" s="1">
        <v>563340675</v>
      </c>
      <c r="F212" s="1">
        <v>218801296</v>
      </c>
      <c r="G212" s="3">
        <f t="shared" si="3"/>
        <v>0.38839960562052439</v>
      </c>
      <c r="I212" s="2">
        <v>0.38839960562052439</v>
      </c>
    </row>
    <row r="213" spans="1:9" x14ac:dyDescent="0.25">
      <c r="A213" t="s">
        <v>430</v>
      </c>
      <c r="B213" t="s">
        <v>431</v>
      </c>
      <c r="C213">
        <v>0</v>
      </c>
      <c r="D213" t="s">
        <v>432</v>
      </c>
      <c r="E213" s="1">
        <v>200000000</v>
      </c>
      <c r="F213" s="1">
        <v>1E-3</v>
      </c>
      <c r="G213" s="3">
        <f t="shared" si="3"/>
        <v>5.0000000000000005E-12</v>
      </c>
      <c r="I213" s="2">
        <v>5.0000000000000005E-12</v>
      </c>
    </row>
    <row r="214" spans="1:9" x14ac:dyDescent="0.25">
      <c r="A214" t="s">
        <v>433</v>
      </c>
      <c r="B214" t="s">
        <v>434</v>
      </c>
      <c r="C214">
        <v>2</v>
      </c>
      <c r="D214" t="s">
        <v>435</v>
      </c>
      <c r="E214" s="1">
        <v>1104814080</v>
      </c>
      <c r="F214" s="1">
        <v>999305257</v>
      </c>
      <c r="G214" s="3">
        <f t="shared" si="3"/>
        <v>0.90450083420370597</v>
      </c>
      <c r="I214" s="2">
        <v>0.90450083420370597</v>
      </c>
    </row>
    <row r="215" spans="1:9" x14ac:dyDescent="0.25">
      <c r="A215" t="s">
        <v>436</v>
      </c>
      <c r="B215" t="s">
        <v>437</v>
      </c>
      <c r="C215">
        <v>7</v>
      </c>
      <c r="D215" t="s">
        <v>438</v>
      </c>
      <c r="E215" s="1">
        <v>841587109</v>
      </c>
      <c r="F215" s="1">
        <v>660586207</v>
      </c>
      <c r="G215" s="3">
        <f t="shared" si="3"/>
        <v>0.78492909401253674</v>
      </c>
      <c r="I215" s="2">
        <v>0.78492909401253674</v>
      </c>
    </row>
    <row r="216" spans="1:9" x14ac:dyDescent="0.25">
      <c r="A216" t="s">
        <v>439</v>
      </c>
      <c r="B216" t="s">
        <v>440</v>
      </c>
      <c r="C216">
        <v>1</v>
      </c>
      <c r="D216" t="s">
        <v>441</v>
      </c>
      <c r="E216" s="1">
        <v>5725832387</v>
      </c>
      <c r="F216" s="1">
        <v>3230435035</v>
      </c>
      <c r="G216" s="3">
        <f t="shared" si="3"/>
        <v>0.56418609848489787</v>
      </c>
      <c r="I216" s="2">
        <v>0.56418609848489787</v>
      </c>
    </row>
    <row r="217" spans="1:9" x14ac:dyDescent="0.25">
      <c r="A217" t="s">
        <v>442</v>
      </c>
      <c r="B217" t="s">
        <v>443</v>
      </c>
      <c r="C217">
        <v>0</v>
      </c>
      <c r="D217" t="s">
        <v>444</v>
      </c>
      <c r="E217" s="1">
        <v>1314867915</v>
      </c>
      <c r="F217" s="1">
        <v>597961604</v>
      </c>
      <c r="G217" s="3">
        <f t="shared" si="3"/>
        <v>0.45476933247701917</v>
      </c>
      <c r="I217" s="2">
        <v>0.45476933247701917</v>
      </c>
    </row>
    <row r="218" spans="1:9" x14ac:dyDescent="0.25">
      <c r="A218" t="s">
        <v>445</v>
      </c>
      <c r="B218" t="s">
        <v>446</v>
      </c>
      <c r="C218">
        <v>0</v>
      </c>
      <c r="D218" t="s">
        <v>447</v>
      </c>
      <c r="E218" s="1">
        <v>87869658</v>
      </c>
      <c r="F218" s="1">
        <v>79726500</v>
      </c>
      <c r="G218" s="3">
        <f t="shared" si="3"/>
        <v>0.9073268499576953</v>
      </c>
      <c r="I218" s="2">
        <v>0.9073268499576953</v>
      </c>
    </row>
    <row r="219" spans="1:9" x14ac:dyDescent="0.25">
      <c r="A219" t="s">
        <v>448</v>
      </c>
      <c r="B219" t="s">
        <v>449</v>
      </c>
      <c r="C219">
        <v>0</v>
      </c>
      <c r="D219" t="s">
        <v>450</v>
      </c>
      <c r="E219" s="1">
        <v>189837375</v>
      </c>
      <c r="F219" s="1">
        <v>189837373</v>
      </c>
      <c r="G219" s="3">
        <f t="shared" si="3"/>
        <v>0.99999998946466684</v>
      </c>
      <c r="I219" s="2">
        <v>0.99999998946466684</v>
      </c>
    </row>
    <row r="220" spans="1:9" x14ac:dyDescent="0.25">
      <c r="A220" t="s">
        <v>451</v>
      </c>
      <c r="B220" t="s">
        <v>452</v>
      </c>
      <c r="C220">
        <v>0</v>
      </c>
      <c r="D220" t="s">
        <v>453</v>
      </c>
      <c r="E220" s="1">
        <v>772543884</v>
      </c>
      <c r="F220" s="1">
        <v>1E-3</v>
      </c>
      <c r="G220" s="3">
        <f t="shared" si="3"/>
        <v>1.2944248484918432E-12</v>
      </c>
      <c r="I220" s="2">
        <v>1.2944248484918432E-12</v>
      </c>
    </row>
    <row r="221" spans="1:9" x14ac:dyDescent="0.25">
      <c r="A221" t="s">
        <v>454</v>
      </c>
      <c r="B221" t="s">
        <v>455</v>
      </c>
      <c r="C221">
        <v>0</v>
      </c>
      <c r="D221" t="s">
        <v>456</v>
      </c>
      <c r="E221" s="1">
        <v>6284705666</v>
      </c>
      <c r="F221" s="1">
        <v>5906208389</v>
      </c>
      <c r="G221" s="3">
        <f t="shared" si="3"/>
        <v>0.93977486025357482</v>
      </c>
      <c r="I221" s="2">
        <v>0.93977486025357482</v>
      </c>
    </row>
    <row r="222" spans="1:9" x14ac:dyDescent="0.25">
      <c r="A222" t="s">
        <v>457</v>
      </c>
      <c r="B222" t="s">
        <v>458</v>
      </c>
      <c r="C222">
        <v>0</v>
      </c>
      <c r="D222" t="s">
        <v>459</v>
      </c>
      <c r="E222" s="1">
        <v>200598500</v>
      </c>
      <c r="F222" s="1">
        <v>195871021</v>
      </c>
      <c r="G222" s="3">
        <f t="shared" si="3"/>
        <v>0.97643312886188083</v>
      </c>
      <c r="I222" s="2">
        <v>0.97643312886188083</v>
      </c>
    </row>
    <row r="223" spans="1:9" x14ac:dyDescent="0.25">
      <c r="A223" t="s">
        <v>460</v>
      </c>
      <c r="B223" t="s">
        <v>461</v>
      </c>
      <c r="C223">
        <v>70</v>
      </c>
      <c r="D223" t="s">
        <v>462</v>
      </c>
      <c r="E223" s="1">
        <v>541913304</v>
      </c>
      <c r="F223" s="1">
        <v>475834683</v>
      </c>
      <c r="G223" s="3">
        <f t="shared" si="3"/>
        <v>0.8780642207669439</v>
      </c>
      <c r="I223" s="2">
        <v>0.8780642207669439</v>
      </c>
    </row>
    <row r="224" spans="1:9" x14ac:dyDescent="0.25">
      <c r="A224" t="s">
        <v>463</v>
      </c>
      <c r="B224" t="s">
        <v>464</v>
      </c>
      <c r="C224">
        <v>0</v>
      </c>
      <c r="D224" t="s">
        <v>465</v>
      </c>
      <c r="E224" s="1">
        <v>15700000</v>
      </c>
      <c r="F224" s="1">
        <v>1E-3</v>
      </c>
      <c r="G224" s="3">
        <f t="shared" si="3"/>
        <v>6.3694267515923563E-11</v>
      </c>
      <c r="I224" s="2">
        <v>6.3694267515923563E-11</v>
      </c>
    </row>
    <row r="225" spans="1:9" x14ac:dyDescent="0.25">
      <c r="A225" t="s">
        <v>466</v>
      </c>
      <c r="B225" t="s">
        <v>467</v>
      </c>
      <c r="C225">
        <v>40</v>
      </c>
      <c r="D225" t="s">
        <v>468</v>
      </c>
      <c r="E225" s="1">
        <v>1149300000</v>
      </c>
      <c r="F225" s="1">
        <v>1075433650</v>
      </c>
      <c r="G225" s="3">
        <f t="shared" si="3"/>
        <v>0.93572926999042894</v>
      </c>
      <c r="I225" s="2">
        <v>0.93572926999042894</v>
      </c>
    </row>
    <row r="226" spans="1:9" x14ac:dyDescent="0.25">
      <c r="A226" t="s">
        <v>469</v>
      </c>
      <c r="B226" t="s">
        <v>470</v>
      </c>
      <c r="C226">
        <v>30</v>
      </c>
      <c r="D226" t="s">
        <v>471</v>
      </c>
      <c r="E226" s="1">
        <v>177156000</v>
      </c>
      <c r="F226" s="1">
        <v>170465208</v>
      </c>
      <c r="G226" s="3">
        <f t="shared" si="3"/>
        <v>0.96223220212693894</v>
      </c>
      <c r="I226" s="2">
        <v>0.96223220212693894</v>
      </c>
    </row>
    <row r="227" spans="1:9" x14ac:dyDescent="0.25">
      <c r="A227" t="s">
        <v>472</v>
      </c>
      <c r="B227" t="s">
        <v>473</v>
      </c>
      <c r="C227">
        <v>0</v>
      </c>
      <c r="D227" t="s">
        <v>474</v>
      </c>
      <c r="E227" s="1">
        <v>70000000</v>
      </c>
      <c r="F227" s="1">
        <v>69000000</v>
      </c>
      <c r="G227" s="3">
        <f t="shared" si="3"/>
        <v>0.98571428571428577</v>
      </c>
      <c r="I227" s="2">
        <v>0.98571428571428577</v>
      </c>
    </row>
    <row r="228" spans="1:9" x14ac:dyDescent="0.25">
      <c r="A228" t="s">
        <v>475</v>
      </c>
      <c r="B228" t="s">
        <v>476</v>
      </c>
      <c r="C228">
        <v>120</v>
      </c>
      <c r="D228" t="s">
        <v>477</v>
      </c>
      <c r="E228" s="1">
        <v>1360226429</v>
      </c>
      <c r="F228" s="1">
        <v>1255088009</v>
      </c>
      <c r="G228" s="3">
        <f t="shared" si="3"/>
        <v>0.92270520719311799</v>
      </c>
      <c r="I228" s="2">
        <v>0.92270520719311799</v>
      </c>
    </row>
    <row r="229" spans="1:9" x14ac:dyDescent="0.25">
      <c r="A229" t="s">
        <v>478</v>
      </c>
      <c r="B229" t="s">
        <v>479</v>
      </c>
      <c r="C229">
        <v>0</v>
      </c>
      <c r="D229" t="s">
        <v>480</v>
      </c>
      <c r="E229" s="1">
        <v>155624000</v>
      </c>
      <c r="F229" s="1">
        <v>151440388</v>
      </c>
      <c r="G229" s="3">
        <f t="shared" si="3"/>
        <v>0.97311717986942892</v>
      </c>
      <c r="I229" s="2">
        <v>0.97311717986942892</v>
      </c>
    </row>
    <row r="230" spans="1:9" x14ac:dyDescent="0.25">
      <c r="A230" t="s">
        <v>481</v>
      </c>
      <c r="B230" t="s">
        <v>482</v>
      </c>
      <c r="C230">
        <v>0</v>
      </c>
      <c r="D230" t="s">
        <v>483</v>
      </c>
      <c r="E230" s="1">
        <v>680671757</v>
      </c>
      <c r="F230" s="1">
        <v>416341875</v>
      </c>
      <c r="G230" s="3">
        <f t="shared" si="3"/>
        <v>0.61166321463812401</v>
      </c>
      <c r="I230" s="2">
        <v>0.61166321463812401</v>
      </c>
    </row>
    <row r="231" spans="1:9" x14ac:dyDescent="0.25">
      <c r="A231" t="s">
        <v>484</v>
      </c>
      <c r="B231" t="s">
        <v>485</v>
      </c>
      <c r="C231">
        <v>0</v>
      </c>
      <c r="D231" t="s">
        <v>486</v>
      </c>
      <c r="E231" s="1">
        <v>10806903644</v>
      </c>
      <c r="F231" s="1">
        <v>10430009261</v>
      </c>
      <c r="G231" s="3">
        <f t="shared" si="3"/>
        <v>0.9651246651755564</v>
      </c>
      <c r="I231" s="2">
        <v>0.9651246651755564</v>
      </c>
    </row>
    <row r="232" spans="1:9" x14ac:dyDescent="0.25">
      <c r="A232" t="s">
        <v>487</v>
      </c>
      <c r="B232" t="s">
        <v>488</v>
      </c>
      <c r="C232">
        <v>1</v>
      </c>
      <c r="D232" t="s">
        <v>489</v>
      </c>
      <c r="E232" s="1">
        <v>1031864080</v>
      </c>
      <c r="F232" s="1">
        <v>995109908</v>
      </c>
      <c r="G232" s="3">
        <f t="shared" si="3"/>
        <v>0.9643808010062721</v>
      </c>
      <c r="I232" s="2">
        <v>0.9643808010062721</v>
      </c>
    </row>
    <row r="233" spans="1:9" x14ac:dyDescent="0.25">
      <c r="A233" t="s">
        <v>490</v>
      </c>
      <c r="B233" t="s">
        <v>491</v>
      </c>
      <c r="C233">
        <v>0</v>
      </c>
      <c r="D233" t="s">
        <v>492</v>
      </c>
      <c r="E233" s="1">
        <v>50000000</v>
      </c>
      <c r="F233" s="1">
        <v>1E-3</v>
      </c>
      <c r="G233" s="3">
        <f t="shared" si="3"/>
        <v>2.0000000000000002E-11</v>
      </c>
      <c r="I233" s="2">
        <v>2.0000000000000002E-11</v>
      </c>
    </row>
    <row r="234" spans="1:9" x14ac:dyDescent="0.25">
      <c r="A234" t="s">
        <v>493</v>
      </c>
      <c r="B234" t="s">
        <v>494</v>
      </c>
      <c r="C234">
        <v>2</v>
      </c>
      <c r="D234" t="s">
        <v>495</v>
      </c>
      <c r="E234" s="1">
        <v>383640000</v>
      </c>
      <c r="F234" s="1">
        <v>383640000</v>
      </c>
      <c r="G234" s="3">
        <f t="shared" si="3"/>
        <v>1</v>
      </c>
      <c r="I234" s="2">
        <v>1</v>
      </c>
    </row>
    <row r="235" spans="1:9" x14ac:dyDescent="0.25">
      <c r="A235" t="s">
        <v>496</v>
      </c>
      <c r="B235" t="s">
        <v>497</v>
      </c>
      <c r="C235">
        <v>80</v>
      </c>
      <c r="D235" t="s">
        <v>498</v>
      </c>
      <c r="E235" s="1">
        <v>1083763182</v>
      </c>
      <c r="F235" s="1">
        <v>1083750938</v>
      </c>
      <c r="G235" s="3">
        <f t="shared" si="3"/>
        <v>0.99998870232888204</v>
      </c>
      <c r="I235" s="2">
        <v>0.99998870232888204</v>
      </c>
    </row>
    <row r="236" spans="1:9" x14ac:dyDescent="0.25">
      <c r="A236" t="s">
        <v>499</v>
      </c>
      <c r="B236" t="s">
        <v>500</v>
      </c>
      <c r="C236">
        <v>1</v>
      </c>
      <c r="D236" t="s">
        <v>501</v>
      </c>
      <c r="E236" s="1">
        <v>170000000</v>
      </c>
      <c r="F236" s="1">
        <v>151534378</v>
      </c>
      <c r="G236" s="3">
        <f t="shared" si="3"/>
        <v>0.89137869411764703</v>
      </c>
      <c r="I236" s="2">
        <v>0.89137869411764703</v>
      </c>
    </row>
    <row r="237" spans="1:9" x14ac:dyDescent="0.25">
      <c r="A237" t="s">
        <v>502</v>
      </c>
    </row>
    <row r="238" spans="1:9" x14ac:dyDescent="0.25">
      <c r="A238" t="s">
        <v>503</v>
      </c>
      <c r="B238" t="s">
        <v>504</v>
      </c>
      <c r="C238">
        <v>0.3</v>
      </c>
      <c r="D238" t="s">
        <v>505</v>
      </c>
      <c r="E238" s="1">
        <v>8372108424</v>
      </c>
      <c r="F238" s="1">
        <v>8372108424</v>
      </c>
      <c r="G238" s="3">
        <f t="shared" si="3"/>
        <v>1</v>
      </c>
      <c r="I238" s="2">
        <v>1</v>
      </c>
    </row>
    <row r="239" spans="1:9" x14ac:dyDescent="0.25">
      <c r="A239" t="s">
        <v>506</v>
      </c>
      <c r="B239" t="s">
        <v>507</v>
      </c>
      <c r="C239">
        <v>1</v>
      </c>
      <c r="D239" t="s">
        <v>508</v>
      </c>
      <c r="E239" s="1">
        <v>176530675</v>
      </c>
      <c r="F239" s="1">
        <v>165410509</v>
      </c>
      <c r="G239" s="3">
        <f t="shared" si="3"/>
        <v>0.93700717453213156</v>
      </c>
      <c r="I239" s="2">
        <v>0.93700717453213156</v>
      </c>
    </row>
    <row r="240" spans="1:9" x14ac:dyDescent="0.25">
      <c r="A240" t="s">
        <v>509</v>
      </c>
      <c r="B240" t="s">
        <v>510</v>
      </c>
      <c r="C240">
        <v>49843</v>
      </c>
      <c r="D240" t="s">
        <v>511</v>
      </c>
      <c r="E240" s="1">
        <v>146417384644</v>
      </c>
      <c r="F240" s="1">
        <v>144887897</v>
      </c>
      <c r="G240" s="3">
        <f t="shared" si="3"/>
        <v>9.8955392047386445E-4</v>
      </c>
      <c r="I240" s="2">
        <v>9.8955392047386445E-4</v>
      </c>
    </row>
    <row r="241" spans="1:9" x14ac:dyDescent="0.25">
      <c r="A241" t="s">
        <v>512</v>
      </c>
      <c r="B241" t="s">
        <v>513</v>
      </c>
      <c r="C241">
        <v>12</v>
      </c>
      <c r="D241" t="s">
        <v>514</v>
      </c>
      <c r="E241" s="1">
        <v>18515647121</v>
      </c>
      <c r="F241" s="1">
        <v>16622072059</v>
      </c>
      <c r="G241" s="3">
        <f t="shared" si="3"/>
        <v>0.89773108929839385</v>
      </c>
      <c r="I241" s="2">
        <v>0.89773108929839385</v>
      </c>
    </row>
    <row r="242" spans="1:9" x14ac:dyDescent="0.25">
      <c r="A242" t="s">
        <v>515</v>
      </c>
      <c r="B242" t="s">
        <v>516</v>
      </c>
      <c r="C242">
        <v>100</v>
      </c>
      <c r="D242" t="s">
        <v>517</v>
      </c>
      <c r="E242" s="1">
        <v>47894994458</v>
      </c>
      <c r="F242" s="1">
        <v>37138155985</v>
      </c>
      <c r="G242" s="3">
        <f t="shared" si="3"/>
        <v>0.77540787727968385</v>
      </c>
      <c r="I242" s="2">
        <v>0.77540787727968385</v>
      </c>
    </row>
    <row r="243" spans="1:9" x14ac:dyDescent="0.25">
      <c r="A243" t="s">
        <v>518</v>
      </c>
      <c r="B243" t="s">
        <v>519</v>
      </c>
      <c r="C243">
        <v>100</v>
      </c>
      <c r="D243" t="s">
        <v>520</v>
      </c>
      <c r="E243" s="1">
        <v>11862309581</v>
      </c>
      <c r="F243" s="1">
        <v>11256093129</v>
      </c>
      <c r="G243" s="3">
        <f t="shared" si="3"/>
        <v>0.94889557991548423</v>
      </c>
      <c r="I243" s="2">
        <v>0.94889557991548423</v>
      </c>
    </row>
    <row r="244" spans="1:9" x14ac:dyDescent="0.25">
      <c r="A244" t="s">
        <v>521</v>
      </c>
      <c r="B244" t="s">
        <v>522</v>
      </c>
      <c r="C244">
        <v>35</v>
      </c>
      <c r="D244" t="s">
        <v>523</v>
      </c>
      <c r="E244" s="1">
        <v>50000000</v>
      </c>
      <c r="F244" s="1">
        <v>47839190</v>
      </c>
      <c r="G244" s="3">
        <f t="shared" si="3"/>
        <v>0.95678379999999996</v>
      </c>
      <c r="I244" s="2">
        <v>0.95678379999999996</v>
      </c>
    </row>
    <row r="245" spans="1:9" x14ac:dyDescent="0.25">
      <c r="A245" t="s">
        <v>524</v>
      </c>
      <c r="B245" t="s">
        <v>525</v>
      </c>
      <c r="C245">
        <v>17</v>
      </c>
      <c r="D245" t="s">
        <v>526</v>
      </c>
      <c r="E245" s="1">
        <v>11828853707</v>
      </c>
      <c r="F245" s="1">
        <v>2473436663</v>
      </c>
      <c r="G245" s="3">
        <f t="shared" si="3"/>
        <v>0.20910197422902324</v>
      </c>
      <c r="I245" s="2">
        <v>0.20910197422902324</v>
      </c>
    </row>
    <row r="246" spans="1:9" x14ac:dyDescent="0.25">
      <c r="A246" t="s">
        <v>527</v>
      </c>
      <c r="B246" t="s">
        <v>528</v>
      </c>
      <c r="C246">
        <v>250</v>
      </c>
      <c r="D246" t="s">
        <v>529</v>
      </c>
      <c r="E246" s="1">
        <v>1056632949</v>
      </c>
      <c r="F246" s="1">
        <v>888834659</v>
      </c>
      <c r="G246" s="3">
        <f t="shared" si="3"/>
        <v>0.84119528909371533</v>
      </c>
      <c r="I246" s="2">
        <v>0.84119528909371533</v>
      </c>
    </row>
    <row r="247" spans="1:9" x14ac:dyDescent="0.25">
      <c r="A247" t="s">
        <v>530</v>
      </c>
      <c r="B247" t="s">
        <v>531</v>
      </c>
      <c r="C247">
        <v>1</v>
      </c>
      <c r="D247" t="s">
        <v>532</v>
      </c>
      <c r="E247" s="1">
        <v>3863112880</v>
      </c>
      <c r="F247" s="1">
        <v>3299488300</v>
      </c>
      <c r="G247" s="3">
        <f t="shared" si="3"/>
        <v>0.85410092909322388</v>
      </c>
      <c r="I247" s="2">
        <v>0.85410092909322388</v>
      </c>
    </row>
    <row r="248" spans="1:9" x14ac:dyDescent="0.25">
      <c r="A248" t="s">
        <v>533</v>
      </c>
      <c r="B248" t="s">
        <v>534</v>
      </c>
      <c r="C248">
        <v>1</v>
      </c>
      <c r="D248" t="s">
        <v>535</v>
      </c>
      <c r="E248" s="1">
        <v>2000000000</v>
      </c>
      <c r="F248" s="1">
        <v>942287758</v>
      </c>
      <c r="G248" s="3">
        <f t="shared" si="3"/>
        <v>0.47114387899999999</v>
      </c>
      <c r="I248" s="2">
        <v>0.47114387899999999</v>
      </c>
    </row>
    <row r="249" spans="1:9" x14ac:dyDescent="0.25">
      <c r="A249" t="s">
        <v>536</v>
      </c>
      <c r="B249" t="s">
        <v>537</v>
      </c>
      <c r="C249" t="s">
        <v>538</v>
      </c>
      <c r="D249" t="s">
        <v>539</v>
      </c>
      <c r="E249" s="1">
        <v>2859448623</v>
      </c>
      <c r="F249" s="1">
        <v>2535236580</v>
      </c>
      <c r="G249" s="3">
        <f t="shared" si="3"/>
        <v>0.88661728684607322</v>
      </c>
      <c r="I249" s="2">
        <v>0.88661728684607322</v>
      </c>
    </row>
    <row r="250" spans="1:9" x14ac:dyDescent="0.25">
      <c r="A250" t="s">
        <v>540</v>
      </c>
      <c r="B250" t="s">
        <v>541</v>
      </c>
      <c r="C250">
        <v>1</v>
      </c>
      <c r="D250" t="s">
        <v>542</v>
      </c>
      <c r="E250" s="1">
        <v>650000000</v>
      </c>
      <c r="F250" s="1">
        <v>160200000</v>
      </c>
      <c r="G250" s="3">
        <f t="shared" si="3"/>
        <v>0.24646153846153845</v>
      </c>
      <c r="I250" s="2">
        <v>0.24646153846153845</v>
      </c>
    </row>
    <row r="251" spans="1:9" x14ac:dyDescent="0.25">
      <c r="A251" t="s">
        <v>543</v>
      </c>
      <c r="B251" t="s">
        <v>544</v>
      </c>
      <c r="C251">
        <v>2</v>
      </c>
      <c r="D251" t="s">
        <v>545</v>
      </c>
      <c r="E251" s="1">
        <v>70000000</v>
      </c>
      <c r="F251" s="1">
        <v>67431350</v>
      </c>
      <c r="G251" s="3">
        <f t="shared" si="3"/>
        <v>0.96330499999999997</v>
      </c>
      <c r="I251" s="2">
        <v>0.96330499999999997</v>
      </c>
    </row>
    <row r="252" spans="1:9" x14ac:dyDescent="0.25">
      <c r="A252" t="s">
        <v>546</v>
      </c>
      <c r="B252" t="s">
        <v>547</v>
      </c>
      <c r="C252">
        <v>1</v>
      </c>
      <c r="D252" t="s">
        <v>548</v>
      </c>
      <c r="E252" s="1">
        <v>200000000</v>
      </c>
      <c r="F252" s="1">
        <v>156690400</v>
      </c>
      <c r="G252" s="3">
        <f t="shared" si="3"/>
        <v>0.78345200000000004</v>
      </c>
      <c r="I252" s="2">
        <v>0.78345200000000004</v>
      </c>
    </row>
    <row r="253" spans="1:9" x14ac:dyDescent="0.25">
      <c r="A253" t="s">
        <v>549</v>
      </c>
      <c r="B253" t="s">
        <v>550</v>
      </c>
      <c r="C253">
        <v>2</v>
      </c>
      <c r="D253" t="s">
        <v>551</v>
      </c>
      <c r="E253" s="1">
        <v>890000000</v>
      </c>
      <c r="F253" s="1">
        <v>1E-3</v>
      </c>
      <c r="G253" s="3">
        <f t="shared" si="3"/>
        <v>1.1235955056179775E-12</v>
      </c>
      <c r="I253" s="2">
        <v>1.1235955056179775E-12</v>
      </c>
    </row>
    <row r="254" spans="1:9" x14ac:dyDescent="0.25">
      <c r="A254" t="s">
        <v>552</v>
      </c>
      <c r="B254" t="s">
        <v>553</v>
      </c>
      <c r="C254">
        <v>1</v>
      </c>
      <c r="D254" t="s">
        <v>554</v>
      </c>
      <c r="E254" s="1">
        <v>890000000</v>
      </c>
      <c r="F254" s="1">
        <v>503322399</v>
      </c>
      <c r="G254" s="3">
        <f t="shared" si="3"/>
        <v>0.56553078539325841</v>
      </c>
      <c r="I254" s="2">
        <v>0.56553078539325841</v>
      </c>
    </row>
    <row r="255" spans="1:9" x14ac:dyDescent="0.25">
      <c r="A255" t="s">
        <v>555</v>
      </c>
      <c r="B255" t="s">
        <v>556</v>
      </c>
      <c r="C255">
        <v>1</v>
      </c>
      <c r="D255" t="s">
        <v>557</v>
      </c>
      <c r="E255" s="1">
        <v>477254112</v>
      </c>
      <c r="F255" s="1">
        <v>266326522</v>
      </c>
      <c r="G255" s="3">
        <f t="shared" si="3"/>
        <v>0.55803924011030837</v>
      </c>
      <c r="I255" s="2">
        <v>0.55803924011030837</v>
      </c>
    </row>
    <row r="256" spans="1:9" x14ac:dyDescent="0.25">
      <c r="A256" t="s">
        <v>558</v>
      </c>
      <c r="B256" t="s">
        <v>559</v>
      </c>
    </row>
    <row r="257" spans="1:9" x14ac:dyDescent="0.25">
      <c r="A257" t="s">
        <v>560</v>
      </c>
      <c r="B257" t="s">
        <v>561</v>
      </c>
      <c r="C257">
        <v>100</v>
      </c>
      <c r="D257" t="s">
        <v>562</v>
      </c>
      <c r="E257" s="1">
        <v>738061000</v>
      </c>
      <c r="F257" s="1">
        <v>502326684</v>
      </c>
      <c r="G257" s="3">
        <f t="shared" si="3"/>
        <v>0.68060320759395221</v>
      </c>
      <c r="I257" s="2">
        <v>0.68060320759395221</v>
      </c>
    </row>
    <row r="258" spans="1:9" x14ac:dyDescent="0.25">
      <c r="A258" t="s">
        <v>563</v>
      </c>
      <c r="B258" t="s">
        <v>564</v>
      </c>
      <c r="C258">
        <v>0</v>
      </c>
      <c r="D258" t="s">
        <v>565</v>
      </c>
      <c r="E258" s="1">
        <v>1348655760</v>
      </c>
      <c r="F258" s="1">
        <v>1232899356</v>
      </c>
      <c r="G258" s="3">
        <f t="shared" si="3"/>
        <v>0.91416905081842381</v>
      </c>
      <c r="I258" s="2">
        <v>0.91416905081842381</v>
      </c>
    </row>
    <row r="259" spans="1:9" x14ac:dyDescent="0.25">
      <c r="A259" t="s">
        <v>566</v>
      </c>
      <c r="B259" t="s">
        <v>567</v>
      </c>
      <c r="C259">
        <v>0</v>
      </c>
      <c r="E259" s="1">
        <v>1E-3</v>
      </c>
      <c r="F259" s="1">
        <v>1E-3</v>
      </c>
      <c r="G259" s="3">
        <f t="shared" si="3"/>
        <v>1</v>
      </c>
      <c r="I259" s="2">
        <v>1</v>
      </c>
    </row>
    <row r="260" spans="1:9" x14ac:dyDescent="0.25">
      <c r="A260" t="s">
        <v>568</v>
      </c>
      <c r="B260" t="s">
        <v>569</v>
      </c>
      <c r="C260">
        <v>0</v>
      </c>
      <c r="D260" t="s">
        <v>570</v>
      </c>
      <c r="E260" s="1">
        <v>3000818285</v>
      </c>
      <c r="F260" s="1">
        <v>2823206424</v>
      </c>
      <c r="G260" s="3">
        <f t="shared" si="3"/>
        <v>0.94081219049889919</v>
      </c>
      <c r="I260" s="2">
        <v>0.94081219049889919</v>
      </c>
    </row>
    <row r="261" spans="1:9" x14ac:dyDescent="0.25">
      <c r="A261" t="s">
        <v>571</v>
      </c>
      <c r="B261" t="s">
        <v>572</v>
      </c>
      <c r="C261">
        <v>22</v>
      </c>
      <c r="D261" t="s">
        <v>573</v>
      </c>
      <c r="E261" s="1">
        <v>250000000</v>
      </c>
      <c r="F261" s="1">
        <v>249657562</v>
      </c>
      <c r="G261" s="3">
        <f t="shared" ref="G261:G324" si="4">F261/E261</f>
        <v>0.998630248</v>
      </c>
      <c r="I261" s="2">
        <v>0.998630248</v>
      </c>
    </row>
    <row r="262" spans="1:9" x14ac:dyDescent="0.25">
      <c r="A262" t="s">
        <v>574</v>
      </c>
      <c r="B262" t="s">
        <v>575</v>
      </c>
      <c r="C262">
        <v>13878</v>
      </c>
      <c r="D262" t="s">
        <v>576</v>
      </c>
      <c r="E262" s="1">
        <v>3066414411</v>
      </c>
      <c r="F262" s="1">
        <v>3038617256</v>
      </c>
      <c r="G262" s="3">
        <f t="shared" si="4"/>
        <v>0.99093496466091324</v>
      </c>
      <c r="I262" s="2">
        <v>0.99093496466091324</v>
      </c>
    </row>
    <row r="263" spans="1:9" x14ac:dyDescent="0.25">
      <c r="A263" t="s">
        <v>577</v>
      </c>
      <c r="B263" t="s">
        <v>578</v>
      </c>
      <c r="C263">
        <v>4868</v>
      </c>
      <c r="D263" t="s">
        <v>579</v>
      </c>
      <c r="E263" s="1">
        <v>1475142996</v>
      </c>
      <c r="F263" s="1">
        <v>1464355</v>
      </c>
      <c r="G263" s="3">
        <f t="shared" si="4"/>
        <v>9.926868133941912E-4</v>
      </c>
      <c r="I263" s="2">
        <v>9.926868133941912E-4</v>
      </c>
    </row>
    <row r="264" spans="1:9" x14ac:dyDescent="0.25">
      <c r="A264" t="s">
        <v>580</v>
      </c>
      <c r="B264" t="s">
        <v>581</v>
      </c>
      <c r="C264">
        <v>3.9049999999999998</v>
      </c>
      <c r="D264" t="s">
        <v>582</v>
      </c>
      <c r="E264" s="1">
        <v>2064905365</v>
      </c>
      <c r="F264" s="1">
        <v>2050865365</v>
      </c>
      <c r="G264" s="3">
        <f t="shared" si="4"/>
        <v>0.99320065692211512</v>
      </c>
      <c r="I264" s="2">
        <v>0.99320065692211512</v>
      </c>
    </row>
    <row r="265" spans="1:9" x14ac:dyDescent="0.25">
      <c r="A265" t="s">
        <v>583</v>
      </c>
      <c r="B265" t="s">
        <v>584</v>
      </c>
      <c r="C265">
        <v>0</v>
      </c>
      <c r="D265" t="s">
        <v>585</v>
      </c>
      <c r="E265" s="1">
        <v>699215104</v>
      </c>
      <c r="F265" s="1">
        <v>403851639</v>
      </c>
      <c r="G265" s="3">
        <f t="shared" si="4"/>
        <v>0.57757854012261156</v>
      </c>
      <c r="I265" s="2">
        <v>0.57757854012261156</v>
      </c>
    </row>
    <row r="266" spans="1:9" x14ac:dyDescent="0.25">
      <c r="A266" t="s">
        <v>586</v>
      </c>
      <c r="B266" t="s">
        <v>587</v>
      </c>
      <c r="C266">
        <v>0</v>
      </c>
      <c r="D266" t="s">
        <v>588</v>
      </c>
      <c r="E266" s="1">
        <v>160000000</v>
      </c>
      <c r="F266" s="1">
        <v>159642195</v>
      </c>
      <c r="G266" s="3">
        <f t="shared" si="4"/>
        <v>0.99776371875000003</v>
      </c>
      <c r="I266" s="2">
        <v>0.99776371875000003</v>
      </c>
    </row>
    <row r="267" spans="1:9" x14ac:dyDescent="0.25">
      <c r="A267" t="s">
        <v>589</v>
      </c>
      <c r="B267" t="s">
        <v>590</v>
      </c>
      <c r="C267">
        <v>5</v>
      </c>
      <c r="D267" t="s">
        <v>591</v>
      </c>
      <c r="E267" s="1">
        <v>1094587500</v>
      </c>
      <c r="F267" s="1">
        <v>94587500</v>
      </c>
      <c r="G267" s="3">
        <f t="shared" si="4"/>
        <v>8.6413831694588147E-2</v>
      </c>
      <c r="I267" s="2">
        <v>8.6413831694588147E-2</v>
      </c>
    </row>
    <row r="268" spans="1:9" x14ac:dyDescent="0.25">
      <c r="A268" t="s">
        <v>592</v>
      </c>
      <c r="B268" t="s">
        <v>593</v>
      </c>
      <c r="C268">
        <v>639</v>
      </c>
      <c r="D268" t="s">
        <v>594</v>
      </c>
      <c r="E268" s="1">
        <v>775676196</v>
      </c>
      <c r="F268" s="1">
        <v>682856018</v>
      </c>
      <c r="G268" s="3">
        <f t="shared" si="4"/>
        <v>0.88033643615898716</v>
      </c>
      <c r="I268" s="2">
        <v>0.88033643615898716</v>
      </c>
    </row>
    <row r="269" spans="1:9" x14ac:dyDescent="0.25">
      <c r="A269" t="s">
        <v>595</v>
      </c>
      <c r="B269" t="s">
        <v>596</v>
      </c>
      <c r="C269">
        <v>1860</v>
      </c>
      <c r="D269" t="s">
        <v>597</v>
      </c>
      <c r="E269" s="1">
        <v>2482174408</v>
      </c>
      <c r="F269" s="1">
        <v>2339669673</v>
      </c>
      <c r="G269" s="3">
        <f t="shared" si="4"/>
        <v>0.94258875019389854</v>
      </c>
      <c r="I269" s="2">
        <v>0.94258875019389854</v>
      </c>
    </row>
    <row r="270" spans="1:9" x14ac:dyDescent="0.25">
      <c r="A270" t="s">
        <v>598</v>
      </c>
      <c r="B270" t="s">
        <v>599</v>
      </c>
      <c r="C270">
        <v>0</v>
      </c>
      <c r="D270" t="s">
        <v>600</v>
      </c>
      <c r="E270" s="1">
        <v>3498250000</v>
      </c>
      <c r="F270" s="1">
        <v>2384155819</v>
      </c>
      <c r="G270" s="3">
        <f t="shared" si="4"/>
        <v>0.68152814092760661</v>
      </c>
      <c r="I270" s="2">
        <v>0.68152814092760661</v>
      </c>
    </row>
    <row r="271" spans="1:9" x14ac:dyDescent="0.25">
      <c r="A271" t="s">
        <v>601</v>
      </c>
      <c r="B271" t="s">
        <v>602</v>
      </c>
      <c r="C271">
        <v>0</v>
      </c>
      <c r="D271" t="s">
        <v>603</v>
      </c>
      <c r="E271" s="1">
        <v>256327104</v>
      </c>
      <c r="F271" s="1">
        <v>255546300</v>
      </c>
      <c r="G271" s="3">
        <f t="shared" si="4"/>
        <v>0.9969538765592264</v>
      </c>
      <c r="I271" s="2">
        <v>0.9969538765592264</v>
      </c>
    </row>
    <row r="272" spans="1:9" x14ac:dyDescent="0.25">
      <c r="A272" t="s">
        <v>604</v>
      </c>
      <c r="B272" t="s">
        <v>605</v>
      </c>
      <c r="C272">
        <v>1077</v>
      </c>
      <c r="D272" t="s">
        <v>606</v>
      </c>
      <c r="E272" s="1">
        <v>386873660</v>
      </c>
      <c r="F272" s="1">
        <v>385263660</v>
      </c>
      <c r="G272" s="3">
        <f t="shared" si="4"/>
        <v>0.99583843469726008</v>
      </c>
      <c r="I272" s="2">
        <v>0.99583843469726008</v>
      </c>
    </row>
    <row r="273" spans="1:9" x14ac:dyDescent="0.25">
      <c r="A273" t="s">
        <v>607</v>
      </c>
      <c r="B273" t="s">
        <v>608</v>
      </c>
      <c r="C273">
        <v>2900</v>
      </c>
      <c r="D273" t="s">
        <v>609</v>
      </c>
      <c r="E273" s="1">
        <v>480400000</v>
      </c>
      <c r="F273" s="1">
        <v>476026500</v>
      </c>
      <c r="G273" s="3">
        <f t="shared" si="4"/>
        <v>0.99089612822647799</v>
      </c>
      <c r="I273" s="2">
        <v>0.99089612822647799</v>
      </c>
    </row>
    <row r="274" spans="1:9" x14ac:dyDescent="0.25">
      <c r="A274" t="s">
        <v>610</v>
      </c>
      <c r="B274" t="s">
        <v>611</v>
      </c>
      <c r="C274">
        <v>9</v>
      </c>
      <c r="D274" t="s">
        <v>612</v>
      </c>
      <c r="E274" s="1">
        <v>638866840</v>
      </c>
      <c r="F274" s="1">
        <v>608379099</v>
      </c>
      <c r="G274" s="3">
        <f t="shared" si="4"/>
        <v>0.95227841063092267</v>
      </c>
      <c r="I274" s="2">
        <v>0.95227841063092267</v>
      </c>
    </row>
    <row r="275" spans="1:9" x14ac:dyDescent="0.25">
      <c r="A275" t="s">
        <v>613</v>
      </c>
    </row>
    <row r="276" spans="1:9" x14ac:dyDescent="0.25">
      <c r="A276" t="s">
        <v>614</v>
      </c>
      <c r="B276" t="s">
        <v>615</v>
      </c>
      <c r="C276">
        <v>0</v>
      </c>
      <c r="D276" t="s">
        <v>616</v>
      </c>
      <c r="E276" s="1">
        <v>2217200000</v>
      </c>
      <c r="F276" s="1">
        <v>2144191842</v>
      </c>
      <c r="G276" s="3">
        <f t="shared" si="4"/>
        <v>0.96707191141980875</v>
      </c>
      <c r="I276" s="2">
        <v>0.96707191141980875</v>
      </c>
    </row>
    <row r="277" spans="1:9" x14ac:dyDescent="0.25">
      <c r="A277" t="s">
        <v>617</v>
      </c>
      <c r="B277" t="s">
        <v>618</v>
      </c>
      <c r="C277">
        <v>0</v>
      </c>
      <c r="D277" t="s">
        <v>619</v>
      </c>
      <c r="E277" s="1">
        <v>230000000</v>
      </c>
      <c r="F277" s="1">
        <v>229999998</v>
      </c>
      <c r="G277" s="3">
        <f t="shared" si="4"/>
        <v>0.9999999913043478</v>
      </c>
      <c r="I277" s="2">
        <v>0.9999999913043478</v>
      </c>
    </row>
    <row r="278" spans="1:9" x14ac:dyDescent="0.25">
      <c r="A278" t="s">
        <v>620</v>
      </c>
      <c r="B278" t="s">
        <v>621</v>
      </c>
      <c r="C278">
        <v>0.8</v>
      </c>
      <c r="D278" t="s">
        <v>622</v>
      </c>
      <c r="E278" s="1">
        <v>250000000</v>
      </c>
      <c r="F278" s="1">
        <v>250000000</v>
      </c>
      <c r="G278" s="3">
        <f t="shared" si="4"/>
        <v>1</v>
      </c>
      <c r="I278" s="2">
        <v>1</v>
      </c>
    </row>
    <row r="279" spans="1:9" x14ac:dyDescent="0.25">
      <c r="A279" t="s">
        <v>623</v>
      </c>
      <c r="B279" t="s">
        <v>624</v>
      </c>
      <c r="C279">
        <v>0</v>
      </c>
      <c r="D279" t="s">
        <v>625</v>
      </c>
      <c r="E279" s="1">
        <v>420000000</v>
      </c>
      <c r="F279" s="1">
        <v>419940499</v>
      </c>
      <c r="G279" s="3">
        <f t="shared" si="4"/>
        <v>0.99985833095238097</v>
      </c>
      <c r="I279" s="2">
        <v>0.99985833095238097</v>
      </c>
    </row>
    <row r="280" spans="1:9" x14ac:dyDescent="0.25">
      <c r="A280" t="s">
        <v>626</v>
      </c>
      <c r="B280" t="s">
        <v>627</v>
      </c>
      <c r="C280">
        <v>4</v>
      </c>
      <c r="D280" t="s">
        <v>628</v>
      </c>
      <c r="E280" s="1">
        <v>27274723701</v>
      </c>
      <c r="F280" s="1">
        <v>26689402231</v>
      </c>
      <c r="G280" s="3">
        <f t="shared" si="4"/>
        <v>0.9785397837053601</v>
      </c>
      <c r="I280" s="2">
        <v>0.9785397837053601</v>
      </c>
    </row>
    <row r="281" spans="1:9" x14ac:dyDescent="0.25">
      <c r="A281" t="s">
        <v>629</v>
      </c>
      <c r="B281" t="s">
        <v>630</v>
      </c>
      <c r="C281">
        <v>0</v>
      </c>
      <c r="D281" t="s">
        <v>631</v>
      </c>
      <c r="E281" s="1">
        <v>350000000</v>
      </c>
      <c r="F281" s="1">
        <v>349999998</v>
      </c>
      <c r="G281" s="3">
        <f t="shared" si="4"/>
        <v>0.99999999428571429</v>
      </c>
      <c r="I281" s="2">
        <v>0.99999999428571429</v>
      </c>
    </row>
    <row r="282" spans="1:9" x14ac:dyDescent="0.25">
      <c r="A282" t="s">
        <v>632</v>
      </c>
      <c r="B282" t="s">
        <v>633</v>
      </c>
      <c r="C282">
        <v>0</v>
      </c>
      <c r="D282" t="s">
        <v>634</v>
      </c>
      <c r="E282" s="1">
        <v>300000000</v>
      </c>
      <c r="F282" s="1">
        <v>267348712</v>
      </c>
      <c r="G282" s="3">
        <f t="shared" si="4"/>
        <v>0.89116237333333337</v>
      </c>
      <c r="I282" s="2">
        <v>0.89116237333333337</v>
      </c>
    </row>
    <row r="283" spans="1:9" x14ac:dyDescent="0.25">
      <c r="A283" t="s">
        <v>635</v>
      </c>
      <c r="B283" t="s">
        <v>636</v>
      </c>
      <c r="C283">
        <v>0</v>
      </c>
      <c r="D283" t="s">
        <v>637</v>
      </c>
      <c r="E283" s="1">
        <v>160000000</v>
      </c>
      <c r="F283" s="1">
        <v>159817000</v>
      </c>
      <c r="G283" s="3">
        <f t="shared" si="4"/>
        <v>0.99885625</v>
      </c>
      <c r="I283" s="2">
        <v>0.99885625</v>
      </c>
    </row>
    <row r="284" spans="1:9" x14ac:dyDescent="0.25">
      <c r="A284" t="s">
        <v>638</v>
      </c>
      <c r="B284" t="s">
        <v>639</v>
      </c>
      <c r="C284">
        <v>1860</v>
      </c>
      <c r="D284" t="s">
        <v>640</v>
      </c>
      <c r="E284" s="1">
        <v>18880642759</v>
      </c>
      <c r="F284" s="1">
        <v>10453541984</v>
      </c>
      <c r="G284" s="3">
        <f t="shared" si="4"/>
        <v>0.55366451859892429</v>
      </c>
      <c r="I284" s="2">
        <v>0.55366451859892429</v>
      </c>
    </row>
    <row r="285" spans="1:9" x14ac:dyDescent="0.25">
      <c r="A285" t="s">
        <v>641</v>
      </c>
      <c r="B285" t="s">
        <v>642</v>
      </c>
      <c r="C285">
        <v>0</v>
      </c>
      <c r="D285" t="s">
        <v>643</v>
      </c>
      <c r="E285" s="1">
        <v>240000000</v>
      </c>
      <c r="F285" s="1">
        <v>240000000</v>
      </c>
      <c r="G285" s="3">
        <f t="shared" si="4"/>
        <v>1</v>
      </c>
      <c r="I285" s="2">
        <v>1</v>
      </c>
    </row>
    <row r="286" spans="1:9" x14ac:dyDescent="0.25">
      <c r="A286" t="s">
        <v>644</v>
      </c>
      <c r="B286" t="s">
        <v>645</v>
      </c>
      <c r="C286">
        <v>0</v>
      </c>
      <c r="D286" t="s">
        <v>646</v>
      </c>
      <c r="E286" s="1">
        <v>80000000</v>
      </c>
      <c r="F286" s="1">
        <v>61096048</v>
      </c>
      <c r="G286" s="3">
        <f t="shared" si="4"/>
        <v>0.76370059999999995</v>
      </c>
      <c r="I286" s="2">
        <v>0.76370059999999995</v>
      </c>
    </row>
    <row r="287" spans="1:9" x14ac:dyDescent="0.25">
      <c r="A287" t="s">
        <v>648</v>
      </c>
      <c r="B287" t="s">
        <v>649</v>
      </c>
      <c r="C287">
        <v>1</v>
      </c>
      <c r="D287" t="s">
        <v>650</v>
      </c>
      <c r="E287" s="1">
        <v>78001000000</v>
      </c>
      <c r="F287" s="1">
        <v>78001000000</v>
      </c>
      <c r="G287" s="3">
        <f t="shared" si="4"/>
        <v>1</v>
      </c>
      <c r="I287" s="2">
        <v>1</v>
      </c>
    </row>
    <row r="288" spans="1:9" x14ac:dyDescent="0.25">
      <c r="A288" t="s">
        <v>651</v>
      </c>
      <c r="B288" t="s">
        <v>652</v>
      </c>
      <c r="C288">
        <v>1</v>
      </c>
      <c r="D288" t="s">
        <v>653</v>
      </c>
      <c r="E288" s="1">
        <v>1344020000</v>
      </c>
      <c r="F288" s="1">
        <v>906024000</v>
      </c>
      <c r="G288" s="3">
        <f t="shared" si="4"/>
        <v>0.67411496852725405</v>
      </c>
      <c r="I288" s="2">
        <v>0.67411496852725405</v>
      </c>
    </row>
    <row r="289" spans="1:9" x14ac:dyDescent="0.25">
      <c r="A289" t="s">
        <v>651</v>
      </c>
      <c r="B289" t="s">
        <v>652</v>
      </c>
      <c r="C289">
        <v>1</v>
      </c>
      <c r="D289" t="s">
        <v>654</v>
      </c>
      <c r="E289" s="1">
        <v>757889266</v>
      </c>
      <c r="F289" s="1">
        <v>390803710</v>
      </c>
      <c r="G289" s="3">
        <f t="shared" si="4"/>
        <v>0.5156475062149779</v>
      </c>
      <c r="I289" s="2">
        <v>0.5156475062149779</v>
      </c>
    </row>
    <row r="290" spans="1:9" x14ac:dyDescent="0.25">
      <c r="A290" t="s">
        <v>655</v>
      </c>
      <c r="B290" t="s">
        <v>652</v>
      </c>
      <c r="C290">
        <v>1</v>
      </c>
      <c r="D290" t="s">
        <v>656</v>
      </c>
      <c r="E290" s="1">
        <v>52841824807</v>
      </c>
      <c r="F290" s="1">
        <v>48409510391</v>
      </c>
      <c r="G290" s="3">
        <f t="shared" si="4"/>
        <v>0.91612109475422876</v>
      </c>
      <c r="I290" s="2">
        <v>0.91612109475422876</v>
      </c>
    </row>
    <row r="291" spans="1:9" x14ac:dyDescent="0.25">
      <c r="A291" t="s">
        <v>655</v>
      </c>
      <c r="B291" t="s">
        <v>652</v>
      </c>
      <c r="C291">
        <v>1</v>
      </c>
      <c r="D291" t="s">
        <v>657</v>
      </c>
      <c r="E291" s="1">
        <v>1960000000</v>
      </c>
      <c r="F291" s="1">
        <v>1959978589</v>
      </c>
      <c r="G291" s="3">
        <f t="shared" si="4"/>
        <v>0.99998907602040821</v>
      </c>
      <c r="I291" s="2">
        <v>0.99998907602040821</v>
      </c>
    </row>
    <row r="292" spans="1:9" x14ac:dyDescent="0.25">
      <c r="A292" t="s">
        <v>655</v>
      </c>
      <c r="B292" t="s">
        <v>652</v>
      </c>
      <c r="C292">
        <v>1</v>
      </c>
      <c r="D292" t="s">
        <v>658</v>
      </c>
      <c r="E292" s="1">
        <v>200000000</v>
      </c>
      <c r="F292" s="1">
        <v>16865343</v>
      </c>
      <c r="G292" s="3">
        <f t="shared" si="4"/>
        <v>8.4326714999999997E-2</v>
      </c>
      <c r="I292" s="2">
        <v>8.4326714999999997E-2</v>
      </c>
    </row>
    <row r="293" spans="1:9" x14ac:dyDescent="0.25">
      <c r="A293" t="s">
        <v>655</v>
      </c>
      <c r="B293" t="s">
        <v>652</v>
      </c>
      <c r="C293">
        <v>1</v>
      </c>
      <c r="D293" t="s">
        <v>659</v>
      </c>
      <c r="E293" s="1">
        <v>450000000</v>
      </c>
      <c r="F293" s="1">
        <v>250000000</v>
      </c>
      <c r="G293" s="3">
        <f t="shared" si="4"/>
        <v>0.55555555555555558</v>
      </c>
      <c r="I293" s="2">
        <v>0.55555555555555558</v>
      </c>
    </row>
    <row r="294" spans="1:9" x14ac:dyDescent="0.25">
      <c r="A294" t="s">
        <v>655</v>
      </c>
      <c r="B294" t="s">
        <v>652</v>
      </c>
      <c r="C294">
        <v>1</v>
      </c>
      <c r="D294" t="s">
        <v>660</v>
      </c>
      <c r="E294" s="1">
        <v>80000000</v>
      </c>
      <c r="F294" s="1">
        <v>51287215</v>
      </c>
      <c r="G294" s="3">
        <f t="shared" si="4"/>
        <v>0.64109018750000002</v>
      </c>
      <c r="I294" s="2">
        <v>0.64109018750000002</v>
      </c>
    </row>
    <row r="295" spans="1:9" x14ac:dyDescent="0.25">
      <c r="A295" t="s">
        <v>655</v>
      </c>
      <c r="B295" t="s">
        <v>652</v>
      </c>
      <c r="C295">
        <v>1</v>
      </c>
      <c r="D295" t="s">
        <v>661</v>
      </c>
      <c r="E295" s="1">
        <v>54624017</v>
      </c>
      <c r="F295" s="1">
        <v>50000000</v>
      </c>
      <c r="G295" s="3">
        <f t="shared" si="4"/>
        <v>0.91534827986012091</v>
      </c>
      <c r="I295" s="2">
        <v>0.91534827986012091</v>
      </c>
    </row>
    <row r="296" spans="1:9" x14ac:dyDescent="0.25">
      <c r="A296" t="s">
        <v>655</v>
      </c>
      <c r="B296" t="s">
        <v>652</v>
      </c>
      <c r="C296">
        <v>1</v>
      </c>
      <c r="D296" t="s">
        <v>662</v>
      </c>
      <c r="E296" s="1">
        <v>90000000</v>
      </c>
      <c r="F296" s="1">
        <v>71100512</v>
      </c>
      <c r="G296" s="3">
        <f t="shared" si="4"/>
        <v>0.79000568888888889</v>
      </c>
      <c r="I296" s="2">
        <v>0.79000568888888889</v>
      </c>
    </row>
    <row r="297" spans="1:9" x14ac:dyDescent="0.25">
      <c r="A297" t="s">
        <v>655</v>
      </c>
      <c r="B297" t="s">
        <v>652</v>
      </c>
      <c r="C297">
        <v>1</v>
      </c>
      <c r="D297" t="s">
        <v>663</v>
      </c>
      <c r="E297" s="1">
        <v>504091258</v>
      </c>
      <c r="F297" s="1">
        <v>504091258</v>
      </c>
      <c r="G297" s="3">
        <f t="shared" si="4"/>
        <v>1</v>
      </c>
      <c r="I297" s="2">
        <v>1</v>
      </c>
    </row>
    <row r="298" spans="1:9" x14ac:dyDescent="0.25">
      <c r="A298" t="s">
        <v>664</v>
      </c>
      <c r="B298" t="s">
        <v>665</v>
      </c>
      <c r="C298">
        <v>1</v>
      </c>
      <c r="D298" t="s">
        <v>666</v>
      </c>
      <c r="E298" s="1">
        <v>2300000000</v>
      </c>
      <c r="F298" s="1">
        <v>2027004915</v>
      </c>
      <c r="G298" s="3">
        <f t="shared" si="4"/>
        <v>0.88130648478260865</v>
      </c>
      <c r="I298" s="2">
        <v>0.88130648478260865</v>
      </c>
    </row>
    <row r="299" spans="1:9" x14ac:dyDescent="0.25">
      <c r="A299" t="s">
        <v>667</v>
      </c>
      <c r="B299" t="s">
        <v>668</v>
      </c>
      <c r="C299">
        <v>1</v>
      </c>
      <c r="D299" t="s">
        <v>669</v>
      </c>
      <c r="E299" s="1">
        <v>1125000000</v>
      </c>
      <c r="F299" s="1">
        <v>807826922</v>
      </c>
      <c r="G299" s="3">
        <f t="shared" si="4"/>
        <v>0.7180683751111111</v>
      </c>
      <c r="I299" s="2">
        <v>0.7180683751111111</v>
      </c>
    </row>
    <row r="300" spans="1:9" x14ac:dyDescent="0.25">
      <c r="A300" t="s">
        <v>670</v>
      </c>
      <c r="B300" t="s">
        <v>671</v>
      </c>
      <c r="C300">
        <v>1</v>
      </c>
      <c r="D300" t="s">
        <v>672</v>
      </c>
      <c r="E300" s="1">
        <v>8020000000</v>
      </c>
      <c r="F300" s="1">
        <v>4393619596</v>
      </c>
      <c r="G300" s="3">
        <f t="shared" si="4"/>
        <v>0.5478328673316708</v>
      </c>
      <c r="I300" s="2">
        <v>0.5478328673316708</v>
      </c>
    </row>
    <row r="301" spans="1:9" x14ac:dyDescent="0.25">
      <c r="A301" t="s">
        <v>673</v>
      </c>
      <c r="B301" t="s">
        <v>674</v>
      </c>
      <c r="C301">
        <v>1</v>
      </c>
      <c r="D301" t="s">
        <v>675</v>
      </c>
      <c r="E301" s="1">
        <v>20000000</v>
      </c>
      <c r="F301" s="1">
        <v>9470000</v>
      </c>
      <c r="G301" s="3">
        <f t="shared" si="4"/>
        <v>0.47349999999999998</v>
      </c>
      <c r="I301" s="2">
        <v>0.47349999999999998</v>
      </c>
    </row>
    <row r="302" spans="1:9" x14ac:dyDescent="0.25">
      <c r="A302" t="s">
        <v>676</v>
      </c>
      <c r="B302" t="s">
        <v>677</v>
      </c>
      <c r="C302">
        <v>1</v>
      </c>
      <c r="D302" t="s">
        <v>678</v>
      </c>
      <c r="E302" s="1">
        <v>200000000</v>
      </c>
      <c r="F302" s="1">
        <v>194210343</v>
      </c>
      <c r="G302" s="3">
        <f t="shared" si="4"/>
        <v>0.97105171499999998</v>
      </c>
      <c r="I302" s="2">
        <v>0.97105171499999998</v>
      </c>
    </row>
    <row r="303" spans="1:9" x14ac:dyDescent="0.25">
      <c r="A303" t="s">
        <v>676</v>
      </c>
      <c r="B303" t="s">
        <v>677</v>
      </c>
      <c r="C303">
        <v>1</v>
      </c>
      <c r="D303" t="s">
        <v>679</v>
      </c>
      <c r="E303" s="1">
        <v>100000000</v>
      </c>
      <c r="F303" s="1">
        <v>44849999</v>
      </c>
      <c r="G303" s="3">
        <f t="shared" si="4"/>
        <v>0.44849999000000002</v>
      </c>
      <c r="I303" s="2">
        <v>0.44849999000000002</v>
      </c>
    </row>
    <row r="304" spans="1:9" x14ac:dyDescent="0.25">
      <c r="A304" t="s">
        <v>676</v>
      </c>
      <c r="B304" t="s">
        <v>677</v>
      </c>
      <c r="C304">
        <v>1</v>
      </c>
      <c r="D304" t="s">
        <v>680</v>
      </c>
      <c r="E304" s="1">
        <v>435000000</v>
      </c>
      <c r="F304" s="1">
        <v>411712079</v>
      </c>
      <c r="G304" s="3">
        <f t="shared" si="4"/>
        <v>0.94646454942528735</v>
      </c>
      <c r="I304" s="2">
        <v>0.94646454942528735</v>
      </c>
    </row>
    <row r="305" spans="1:15" x14ac:dyDescent="0.25">
      <c r="A305" t="s">
        <v>676</v>
      </c>
      <c r="B305" t="s">
        <v>677</v>
      </c>
      <c r="C305">
        <v>1</v>
      </c>
      <c r="D305" t="s">
        <v>681</v>
      </c>
      <c r="E305" s="1">
        <v>104004927</v>
      </c>
      <c r="F305" s="1">
        <v>89559000</v>
      </c>
      <c r="G305" s="3">
        <f t="shared" si="4"/>
        <v>0.86110343599395056</v>
      </c>
      <c r="I305" s="2">
        <v>0.86110343599395056</v>
      </c>
    </row>
    <row r="306" spans="1:15" x14ac:dyDescent="0.25">
      <c r="A306" t="s">
        <v>682</v>
      </c>
      <c r="B306" t="s">
        <v>683</v>
      </c>
      <c r="C306">
        <v>1</v>
      </c>
      <c r="D306" t="s">
        <v>684</v>
      </c>
      <c r="E306" s="1">
        <v>17605365183</v>
      </c>
      <c r="F306" s="1">
        <v>0</v>
      </c>
      <c r="G306" s="3">
        <f t="shared" si="4"/>
        <v>0</v>
      </c>
      <c r="I306" s="2">
        <v>0</v>
      </c>
    </row>
    <row r="307" spans="1:15" x14ac:dyDescent="0.25">
      <c r="A307" t="s">
        <v>682</v>
      </c>
      <c r="B307" t="s">
        <v>683</v>
      </c>
      <c r="C307">
        <v>1</v>
      </c>
      <c r="D307" t="s">
        <v>685</v>
      </c>
      <c r="E307" s="1">
        <v>4630651601</v>
      </c>
      <c r="F307" s="1">
        <v>2198347002</v>
      </c>
      <c r="G307" s="3">
        <f t="shared" si="4"/>
        <v>0.474738155970374</v>
      </c>
      <c r="I307" s="2">
        <v>0.474738155970374</v>
      </c>
    </row>
    <row r="308" spans="1:15" x14ac:dyDescent="0.25">
      <c r="A308" t="s">
        <v>682</v>
      </c>
      <c r="B308" t="s">
        <v>683</v>
      </c>
      <c r="C308">
        <v>1</v>
      </c>
      <c r="D308" t="s">
        <v>686</v>
      </c>
      <c r="E308" s="1">
        <v>1674622076</v>
      </c>
      <c r="F308" s="1">
        <v>762455658</v>
      </c>
      <c r="G308" s="3">
        <f t="shared" si="4"/>
        <v>0.45530013543187042</v>
      </c>
      <c r="I308" s="2">
        <v>0.45530013543187042</v>
      </c>
    </row>
    <row r="309" spans="1:15" x14ac:dyDescent="0.25">
      <c r="A309" t="s">
        <v>687</v>
      </c>
      <c r="B309" t="s">
        <v>688</v>
      </c>
      <c r="C309">
        <v>1</v>
      </c>
      <c r="D309" t="s">
        <v>689</v>
      </c>
      <c r="E309" s="1">
        <v>1402861980</v>
      </c>
      <c r="F309" s="1">
        <v>1228807081</v>
      </c>
      <c r="G309" s="3">
        <f t="shared" si="4"/>
        <v>0.87592870754113672</v>
      </c>
      <c r="I309" s="2">
        <v>0.87592870754113672</v>
      </c>
    </row>
    <row r="310" spans="1:15" x14ac:dyDescent="0.25">
      <c r="A310" t="s">
        <v>690</v>
      </c>
      <c r="B310" t="s">
        <v>691</v>
      </c>
      <c r="C310">
        <v>1</v>
      </c>
      <c r="D310" t="s">
        <v>692</v>
      </c>
      <c r="E310" s="1">
        <v>8726060800</v>
      </c>
      <c r="F310" s="1">
        <v>7569184039</v>
      </c>
      <c r="G310" s="3">
        <f t="shared" si="4"/>
        <v>0.86742279391406485</v>
      </c>
      <c r="I310" s="2">
        <v>0.86742279391406485</v>
      </c>
    </row>
    <row r="311" spans="1:15" x14ac:dyDescent="0.25">
      <c r="A311" t="s">
        <v>690</v>
      </c>
      <c r="B311" t="s">
        <v>691</v>
      </c>
      <c r="C311">
        <v>1</v>
      </c>
      <c r="D311" t="s">
        <v>693</v>
      </c>
      <c r="E311" s="1">
        <v>1163939200</v>
      </c>
      <c r="F311" s="1">
        <v>649657509</v>
      </c>
      <c r="G311" s="3">
        <f t="shared" si="4"/>
        <v>0.55815416217616864</v>
      </c>
      <c r="I311" s="2">
        <v>0.55815416217616864</v>
      </c>
    </row>
    <row r="312" spans="1:15" x14ac:dyDescent="0.25">
      <c r="A312" t="s">
        <v>694</v>
      </c>
      <c r="B312" t="s">
        <v>695</v>
      </c>
      <c r="C312">
        <v>1</v>
      </c>
      <c r="D312" t="s">
        <v>696</v>
      </c>
      <c r="E312" s="1">
        <v>9389745869</v>
      </c>
      <c r="F312" s="1">
        <v>9341844476</v>
      </c>
      <c r="G312" s="3">
        <f t="shared" si="4"/>
        <v>0.99489854212581563</v>
      </c>
      <c r="I312" s="2">
        <v>0.99489854212581563</v>
      </c>
    </row>
    <row r="313" spans="1:15" x14ac:dyDescent="0.25">
      <c r="A313" t="s">
        <v>694</v>
      </c>
      <c r="B313" t="s">
        <v>695</v>
      </c>
      <c r="C313">
        <v>1</v>
      </c>
      <c r="D313" t="s">
        <v>697</v>
      </c>
      <c r="E313" s="1">
        <v>1024136944</v>
      </c>
      <c r="F313" s="1">
        <v>1023519285</v>
      </c>
      <c r="G313" s="3">
        <f t="shared" si="4"/>
        <v>0.99939689803827636</v>
      </c>
      <c r="I313" s="2">
        <v>0.99939689803827636</v>
      </c>
    </row>
    <row r="314" spans="1:15" x14ac:dyDescent="0.25">
      <c r="A314" t="s">
        <v>698</v>
      </c>
      <c r="B314" t="s">
        <v>695</v>
      </c>
      <c r="C314">
        <v>1</v>
      </c>
      <c r="D314" t="s">
        <v>699</v>
      </c>
      <c r="E314" s="1">
        <v>37866292757</v>
      </c>
      <c r="F314" s="1">
        <v>27657301491</v>
      </c>
      <c r="G314" s="3">
        <f t="shared" si="4"/>
        <v>0.73039369521821607</v>
      </c>
      <c r="I314" s="2">
        <v>0.73039369521821607</v>
      </c>
    </row>
    <row r="315" spans="1:15" x14ac:dyDescent="0.25">
      <c r="A315" t="s">
        <v>698</v>
      </c>
      <c r="B315" t="s">
        <v>695</v>
      </c>
      <c r="C315">
        <v>1</v>
      </c>
      <c r="D315" t="s">
        <v>700</v>
      </c>
      <c r="E315" s="1">
        <v>8209888101</v>
      </c>
      <c r="F315" s="1">
        <v>8213532101</v>
      </c>
      <c r="G315" s="3">
        <f t="shared" si="4"/>
        <v>1.0004438550142427</v>
      </c>
      <c r="I315" s="2">
        <v>1.0004438550142427</v>
      </c>
    </row>
    <row r="316" spans="1:15" x14ac:dyDescent="0.25">
      <c r="A316" t="s">
        <v>701</v>
      </c>
      <c r="B316" t="s">
        <v>702</v>
      </c>
      <c r="C316">
        <v>4</v>
      </c>
      <c r="D316" t="s">
        <v>703</v>
      </c>
      <c r="E316" s="1">
        <v>19067103895</v>
      </c>
      <c r="F316" s="1">
        <v>19011660628</v>
      </c>
      <c r="G316" s="3">
        <f t="shared" si="4"/>
        <v>0.99709220302646284</v>
      </c>
      <c r="I316" s="2">
        <v>0.99709220302646284</v>
      </c>
    </row>
    <row r="317" spans="1:15" x14ac:dyDescent="0.25">
      <c r="A317" t="s">
        <v>701</v>
      </c>
      <c r="B317" t="s">
        <v>702</v>
      </c>
      <c r="C317">
        <v>4</v>
      </c>
      <c r="D317" t="s">
        <v>704</v>
      </c>
      <c r="E317" s="1">
        <v>19067103895</v>
      </c>
      <c r="F317" s="1">
        <v>19011660628</v>
      </c>
      <c r="G317" s="3">
        <f t="shared" si="4"/>
        <v>0.99709220302646284</v>
      </c>
      <c r="I317" s="2">
        <v>0.99709220302646284</v>
      </c>
    </row>
    <row r="318" spans="1:15" x14ac:dyDescent="0.25">
      <c r="A318" t="s">
        <v>701</v>
      </c>
      <c r="B318" t="s">
        <v>702</v>
      </c>
      <c r="C318" t="s">
        <v>705</v>
      </c>
      <c r="D318" s="8" t="s">
        <v>706</v>
      </c>
      <c r="E318" s="4" t="s">
        <v>707</v>
      </c>
      <c r="F318" s="4" t="s">
        <v>708</v>
      </c>
      <c r="G318" s="9"/>
      <c r="H318" s="7"/>
      <c r="I318" s="10"/>
      <c r="J318" s="7"/>
      <c r="K318" s="7"/>
      <c r="L318" s="7"/>
      <c r="M318" s="7"/>
      <c r="N318" s="7"/>
      <c r="O318" s="7"/>
    </row>
    <row r="319" spans="1:15" x14ac:dyDescent="0.25">
      <c r="A319" t="s">
        <v>709</v>
      </c>
      <c r="B319" t="s">
        <v>710</v>
      </c>
      <c r="C319">
        <v>62</v>
      </c>
      <c r="D319" t="s">
        <v>711</v>
      </c>
      <c r="E319" s="1">
        <v>539265570</v>
      </c>
      <c r="F319" s="1">
        <v>525492640</v>
      </c>
      <c r="G319" s="3">
        <f t="shared" si="4"/>
        <v>0.97445983803490366</v>
      </c>
      <c r="I319" s="2">
        <v>0.97445983803490366</v>
      </c>
    </row>
    <row r="320" spans="1:15" x14ac:dyDescent="0.25">
      <c r="A320" t="s">
        <v>712</v>
      </c>
      <c r="B320" t="s">
        <v>710</v>
      </c>
      <c r="C320">
        <v>62</v>
      </c>
      <c r="D320" t="s">
        <v>713</v>
      </c>
      <c r="E320" s="1">
        <v>516000000</v>
      </c>
      <c r="F320" s="1">
        <v>500373247</v>
      </c>
      <c r="G320" s="3">
        <f t="shared" si="4"/>
        <v>0.96971559496124027</v>
      </c>
      <c r="I320" s="2">
        <v>0.96971559496124027</v>
      </c>
    </row>
    <row r="321" spans="1:9" x14ac:dyDescent="0.25">
      <c r="A321" t="s">
        <v>714</v>
      </c>
      <c r="B321" t="s">
        <v>710</v>
      </c>
      <c r="C321">
        <v>25</v>
      </c>
      <c r="D321" t="s">
        <v>715</v>
      </c>
      <c r="E321" s="1">
        <v>508673213</v>
      </c>
      <c r="F321" s="1">
        <v>496045999</v>
      </c>
      <c r="G321" s="3">
        <f t="shared" si="4"/>
        <v>0.97517617661537837</v>
      </c>
      <c r="I321" s="2">
        <v>0.97517617661537837</v>
      </c>
    </row>
    <row r="322" spans="1:9" x14ac:dyDescent="0.25">
      <c r="A322" t="s">
        <v>716</v>
      </c>
      <c r="B322" t="s">
        <v>717</v>
      </c>
      <c r="C322">
        <v>0</v>
      </c>
      <c r="D322" t="s">
        <v>718</v>
      </c>
      <c r="E322" s="1">
        <v>435120000</v>
      </c>
      <c r="F322" s="1">
        <v>435120000</v>
      </c>
      <c r="G322" s="3">
        <f t="shared" si="4"/>
        <v>1</v>
      </c>
      <c r="I322" s="2">
        <v>1</v>
      </c>
    </row>
    <row r="323" spans="1:9" x14ac:dyDescent="0.25">
      <c r="A323" t="s">
        <v>719</v>
      </c>
      <c r="B323" t="s">
        <v>720</v>
      </c>
      <c r="C323">
        <v>25</v>
      </c>
      <c r="D323" t="s">
        <v>721</v>
      </c>
      <c r="E323" s="1">
        <v>430000000</v>
      </c>
      <c r="F323" s="1">
        <v>374932210</v>
      </c>
      <c r="G323" s="3">
        <f t="shared" si="4"/>
        <v>0.8719353720930233</v>
      </c>
      <c r="I323" s="2">
        <v>0.8719353720930233</v>
      </c>
    </row>
    <row r="324" spans="1:9" x14ac:dyDescent="0.25">
      <c r="A324" t="s">
        <v>712</v>
      </c>
      <c r="B324" t="s">
        <v>720</v>
      </c>
      <c r="C324">
        <v>62</v>
      </c>
      <c r="D324" t="s">
        <v>722</v>
      </c>
      <c r="E324" s="1">
        <v>318915750</v>
      </c>
      <c r="F324" s="1">
        <v>314725880</v>
      </c>
      <c r="G324" s="3">
        <f t="shared" si="4"/>
        <v>0.98686214149034657</v>
      </c>
      <c r="I324" s="2">
        <v>0.98686214149034657</v>
      </c>
    </row>
    <row r="325" spans="1:9" x14ac:dyDescent="0.25">
      <c r="A325" t="s">
        <v>723</v>
      </c>
      <c r="B325" t="s">
        <v>724</v>
      </c>
      <c r="C325" t="s">
        <v>725</v>
      </c>
      <c r="D325" t="s">
        <v>726</v>
      </c>
      <c r="E325" s="1">
        <v>9904395464</v>
      </c>
      <c r="F325" s="1">
        <v>7450759082</v>
      </c>
      <c r="G325" s="3">
        <f t="shared" ref="G325:G332" si="5">F325/E325</f>
        <v>0.75226793084763688</v>
      </c>
      <c r="I325" s="2">
        <v>0.75226793084763688</v>
      </c>
    </row>
    <row r="326" spans="1:9" x14ac:dyDescent="0.25">
      <c r="A326" t="s">
        <v>727</v>
      </c>
      <c r="B326" t="s">
        <v>728</v>
      </c>
      <c r="C326">
        <v>6</v>
      </c>
      <c r="D326" t="s">
        <v>729</v>
      </c>
      <c r="E326" s="1">
        <v>1936480000</v>
      </c>
      <c r="F326" s="1">
        <v>1181624461</v>
      </c>
      <c r="G326" s="3">
        <f t="shared" si="5"/>
        <v>0.61019192607204831</v>
      </c>
      <c r="I326" s="2">
        <v>0.61019192607204831</v>
      </c>
    </row>
    <row r="327" spans="1:9" x14ac:dyDescent="0.25">
      <c r="A327" t="s">
        <v>730</v>
      </c>
      <c r="B327" t="s">
        <v>731</v>
      </c>
      <c r="C327">
        <v>242389</v>
      </c>
      <c r="D327" t="s">
        <v>732</v>
      </c>
      <c r="E327" s="1">
        <v>4021558308</v>
      </c>
      <c r="F327" s="1">
        <v>3723378048</v>
      </c>
      <c r="G327" s="3">
        <f t="shared" si="5"/>
        <v>0.92585454762477615</v>
      </c>
      <c r="I327" s="2">
        <v>0.92585454762477615</v>
      </c>
    </row>
    <row r="328" spans="1:9" x14ac:dyDescent="0.25">
      <c r="A328" t="s">
        <v>733</v>
      </c>
      <c r="B328" t="s">
        <v>734</v>
      </c>
      <c r="C328">
        <v>0</v>
      </c>
      <c r="D328" t="s">
        <v>735</v>
      </c>
      <c r="E328" s="1">
        <v>252000000</v>
      </c>
      <c r="F328" s="1">
        <v>239425200</v>
      </c>
      <c r="G328" s="3">
        <f t="shared" si="5"/>
        <v>0.95009999999999994</v>
      </c>
      <c r="I328" s="2">
        <v>0.95009999999999994</v>
      </c>
    </row>
    <row r="329" spans="1:9" x14ac:dyDescent="0.25">
      <c r="A329" t="s">
        <v>736</v>
      </c>
      <c r="B329" t="s">
        <v>737</v>
      </c>
      <c r="C329">
        <v>0</v>
      </c>
      <c r="D329" t="s">
        <v>738</v>
      </c>
      <c r="E329" s="1">
        <v>238095235</v>
      </c>
      <c r="F329" s="1">
        <v>238095235</v>
      </c>
      <c r="G329" s="3">
        <f t="shared" si="5"/>
        <v>1</v>
      </c>
      <c r="I329" s="2">
        <v>1</v>
      </c>
    </row>
    <row r="330" spans="1:9" x14ac:dyDescent="0.25">
      <c r="A330" t="s">
        <v>716</v>
      </c>
      <c r="B330" t="s">
        <v>717</v>
      </c>
      <c r="C330">
        <v>7060</v>
      </c>
      <c r="D330" t="s">
        <v>739</v>
      </c>
      <c r="E330" s="1">
        <v>1604022085</v>
      </c>
      <c r="F330" s="1">
        <v>1137217737</v>
      </c>
      <c r="G330" s="3">
        <f t="shared" si="5"/>
        <v>0.70897885237035252</v>
      </c>
      <c r="I330" s="2">
        <v>0.70897885237035252</v>
      </c>
    </row>
    <row r="331" spans="1:9" x14ac:dyDescent="0.25">
      <c r="A331" t="s">
        <v>740</v>
      </c>
      <c r="B331" t="s">
        <v>741</v>
      </c>
      <c r="C331">
        <v>4</v>
      </c>
      <c r="D331" t="s">
        <v>742</v>
      </c>
      <c r="E331" s="1">
        <v>1004523810</v>
      </c>
      <c r="F331" s="1">
        <v>969231136</v>
      </c>
      <c r="G331" s="3">
        <f t="shared" si="5"/>
        <v>0.9648662643446948</v>
      </c>
      <c r="I331" s="2">
        <v>0.9648662643446948</v>
      </c>
    </row>
    <row r="332" spans="1:9" x14ac:dyDescent="0.25">
      <c r="A332" t="s">
        <v>727</v>
      </c>
      <c r="B332" t="s">
        <v>728</v>
      </c>
      <c r="C332">
        <v>6</v>
      </c>
      <c r="D332" t="s">
        <v>743</v>
      </c>
      <c r="E332" s="1">
        <v>219762660</v>
      </c>
      <c r="F332" s="1">
        <v>219762660</v>
      </c>
      <c r="G332" s="3">
        <f t="shared" si="5"/>
        <v>1</v>
      </c>
      <c r="I332" s="2">
        <v>1</v>
      </c>
    </row>
    <row r="333" spans="1:9" x14ac:dyDescent="0.25">
      <c r="H333" s="11" t="s">
        <v>752</v>
      </c>
      <c r="I333" s="12">
        <f>AVERAGE(I4:I332)</f>
        <v>0.97493742278963302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A13C8B-FFDB-46E6-88A2-7F751F0D0FCD}">
  <ds:schemaRefs>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http://purl.org/dc/dcmitype/"/>
    <ds:schemaRef ds:uri="47e443c8-a262-45b6-a57d-ad184fc6238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8B8A97-5206-4F74-90AB-25B339F4E5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MEJORAM</vt:lpstr>
      <vt:lpstr>Ppto</vt:lpstr>
      <vt:lpstr>'PLAN DE MEJORAM'!Área_de_impresión</vt:lpstr>
      <vt:lpstr>'PLAN DE MEJORAM'!Títulos_a_imprimir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Luis Eduardo Castro Castro</cp:lastModifiedBy>
  <cp:lastPrinted>2024-01-04T16:35:38Z</cp:lastPrinted>
  <dcterms:created xsi:type="dcterms:W3CDTF">2010-02-24T13:59:50Z</dcterms:created>
  <dcterms:modified xsi:type="dcterms:W3CDTF">2024-02-01T19:39:58Z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